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Budget Development\23-24\"/>
    </mc:Choice>
  </mc:AlternateContent>
  <bookViews>
    <workbookView xWindow="0" yWindow="0" windowWidth="28800" windowHeight="11700"/>
  </bookViews>
  <sheets>
    <sheet name="BUDGET" sheetId="1" r:id="rId1"/>
  </sheets>
  <definedNames>
    <definedName name="_xlnm.Print_Area" localSheetId="0">BUDGET!$A$3:$L$85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E44" i="1"/>
  <c r="F40" i="1"/>
  <c r="F41" i="1"/>
  <c r="F39" i="1"/>
  <c r="F37" i="1"/>
  <c r="F33" i="1"/>
  <c r="F32" i="1"/>
  <c r="F29" i="1"/>
  <c r="F30" i="1"/>
  <c r="F31" i="1"/>
  <c r="F28" i="1"/>
  <c r="F23" i="1"/>
  <c r="F24" i="1"/>
  <c r="F25" i="1"/>
  <c r="F26" i="1"/>
  <c r="F22" i="1"/>
  <c r="F19" i="1" l="1"/>
  <c r="F20" i="1"/>
  <c r="F21" i="1"/>
  <c r="F15" i="1"/>
  <c r="F16" i="1"/>
  <c r="F17" i="1"/>
  <c r="F18" i="1"/>
  <c r="F14" i="1"/>
  <c r="F13" i="1" l="1"/>
  <c r="I41" i="1" l="1"/>
  <c r="I40" i="1"/>
  <c r="I39" i="1"/>
  <c r="I37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17" i="1"/>
  <c r="I16" i="1"/>
  <c r="I15" i="1"/>
  <c r="I14" i="1"/>
  <c r="J14" i="1" l="1"/>
  <c r="J15" i="1"/>
  <c r="J16" i="1"/>
  <c r="J17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H44" i="1"/>
  <c r="I44" i="1"/>
  <c r="B48" i="1"/>
  <c r="C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E76" i="1"/>
  <c r="F76" i="1"/>
  <c r="E78" i="1" s="1"/>
  <c r="E80" i="1" l="1"/>
  <c r="G80" i="1" s="1"/>
  <c r="G76" i="1"/>
  <c r="E79" i="1"/>
  <c r="G79" i="1" s="1"/>
  <c r="J44" i="1"/>
</calcChain>
</file>

<file path=xl/sharedStrings.xml><?xml version="1.0" encoding="utf-8"?>
<sst xmlns="http://schemas.openxmlformats.org/spreadsheetml/2006/main" count="67" uniqueCount="64">
  <si>
    <t>Categorical Name:</t>
  </si>
  <si>
    <t>Certified Amount:</t>
  </si>
  <si>
    <t xml:space="preserve">Activity </t>
  </si>
  <si>
    <t>Plan Objective</t>
  </si>
  <si>
    <t>Comments</t>
  </si>
  <si>
    <t>Personnel</t>
  </si>
  <si>
    <t>Name (Last, First)</t>
  </si>
  <si>
    <t>Salary</t>
  </si>
  <si>
    <t>Benefits</t>
  </si>
  <si>
    <t>Position</t>
  </si>
  <si>
    <t>Operations</t>
  </si>
  <si>
    <t>Sub-total Personnel:</t>
  </si>
  <si>
    <t>Sub-total Operations:</t>
  </si>
  <si>
    <t>Comments/ Plan Objectives</t>
  </si>
  <si>
    <t>Updated Budget</t>
  </si>
  <si>
    <t>Difference</t>
  </si>
  <si>
    <t>Totals</t>
  </si>
  <si>
    <t>Original Budget</t>
  </si>
  <si>
    <t>Certificated 1xxx</t>
  </si>
  <si>
    <t>Classified 2xxx</t>
  </si>
  <si>
    <t>Students 2380, 2480, 2488</t>
  </si>
  <si>
    <t>Updated Salary</t>
  </si>
  <si>
    <t>Updated Benefits</t>
  </si>
  <si>
    <t>Health and Welfare</t>
  </si>
  <si>
    <t>Overtime</t>
  </si>
  <si>
    <t>Account String:</t>
  </si>
  <si>
    <t>Responsible Manager</t>
  </si>
  <si>
    <t>ROUTING:</t>
  </si>
  <si>
    <t>Multiply by # of FT Employees</t>
  </si>
  <si>
    <t>NOTE:  1 object code per line</t>
  </si>
  <si>
    <t>Object Code(s)</t>
  </si>
  <si>
    <t>Object Code (i.e. 4500)</t>
  </si>
  <si>
    <t>Budget</t>
  </si>
  <si>
    <t>Original</t>
  </si>
  <si>
    <t>Date______________________________</t>
  </si>
  <si>
    <t>Presidents Signature__________________________________________________________________________________</t>
  </si>
  <si>
    <t>Updated Grand Total</t>
  </si>
  <si>
    <t>Original Difference</t>
  </si>
  <si>
    <t>Updated Difference</t>
  </si>
  <si>
    <t>Original Grand Total:</t>
  </si>
  <si>
    <t>Tutors</t>
  </si>
  <si>
    <t>Non-Instruction Student Workers</t>
  </si>
  <si>
    <t xml:space="preserve">FT Counselor </t>
  </si>
  <si>
    <t>Example:  John Smith</t>
  </si>
  <si>
    <t>Instruction Student Workers  Summer Program Assistants</t>
  </si>
  <si>
    <t>Classified Admin 1230</t>
  </si>
  <si>
    <t>Assistant Coaches</t>
  </si>
  <si>
    <t>Professional Expert - Classified</t>
  </si>
  <si>
    <t>Budget Manager/Dean and VP review with President</t>
  </si>
  <si>
    <t>Budget Manager/Dean completes spreadsheet</t>
  </si>
  <si>
    <t>Budget Manager/Dean review with VP for approval</t>
  </si>
  <si>
    <t>Fiscal reviewed BWS sent back to VP &amp; Bgt Mgr</t>
  </si>
  <si>
    <t>President signs off &amp; sends Original to Fiscal</t>
  </si>
  <si>
    <t>VP approved BWS sent to Fiscal Contact for review</t>
  </si>
  <si>
    <t>Contingency</t>
  </si>
  <si>
    <t>5% of allocation required unless not allowable by grant</t>
  </si>
  <si>
    <t>Part-time Faculty Fall</t>
  </si>
  <si>
    <t>Year:  23-24</t>
  </si>
  <si>
    <t>Adopted Budget</t>
  </si>
  <si>
    <t>Benefits - certificated = 22.73%</t>
  </si>
  <si>
    <t>Benefits - Classified = 36.51%</t>
  </si>
  <si>
    <t>H&amp;W is $23,331 x each full-time employee</t>
  </si>
  <si>
    <t>Students Benefits 2.13% Workers Comp Only</t>
  </si>
  <si>
    <t>Benefits OT = 9.83%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</si>
</sst>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1" applyFont="1"/>
    <xf numFmtId="0" fontId="3" fillId="0" borderId="0" xfId="0" applyFont="1"/>
    <xf numFmtId="0" fontId="3" fillId="0" borderId="0" xfId="0" applyFont="1" applyBorder="1" applyAlignment="1">
      <alignment wrapText="1"/>
    </xf>
    <xf numFmtId="44" fontId="3" fillId="0" borderId="0" xfId="1" applyFont="1" applyBorder="1" applyAlignment="1"/>
    <xf numFmtId="44" fontId="2" fillId="0" borderId="0" xfId="1" applyFont="1" applyBorder="1" applyAlignment="1"/>
    <xf numFmtId="0" fontId="3" fillId="0" borderId="0" xfId="0" applyFont="1" applyBorder="1" applyAlignment="1">
      <alignment horizontal="left" wrapText="1"/>
    </xf>
    <xf numFmtId="44" fontId="3" fillId="0" borderId="0" xfId="1" applyFont="1" applyBorder="1" applyAlignment="1">
      <alignment wrapText="1"/>
    </xf>
    <xf numFmtId="44" fontId="2" fillId="0" borderId="0" xfId="1" applyFont="1" applyBorder="1" applyAlignment="1">
      <alignment horizontal="center"/>
    </xf>
    <xf numFmtId="44" fontId="3" fillId="7" borderId="0" xfId="1" applyFont="1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1" fontId="3" fillId="8" borderId="0" xfId="1" applyNumberFormat="1" applyFont="1" applyFill="1" applyBorder="1" applyAlignment="1">
      <alignment vertical="center" wrapText="1"/>
    </xf>
    <xf numFmtId="44" fontId="3" fillId="3" borderId="0" xfId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64" fontId="2" fillId="0" borderId="0" xfId="1" applyNumberFormat="1" applyFont="1" applyAlignment="1">
      <alignment vertical="center"/>
    </xf>
    <xf numFmtId="164" fontId="2" fillId="6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 wrapText="1"/>
    </xf>
    <xf numFmtId="164" fontId="2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right" vertical="center" wrapText="1"/>
    </xf>
    <xf numFmtId="164" fontId="3" fillId="0" borderId="3" xfId="1" applyNumberFormat="1" applyFont="1" applyBorder="1" applyAlignment="1">
      <alignment vertical="center"/>
    </xf>
    <xf numFmtId="164" fontId="3" fillId="6" borderId="3" xfId="1" applyNumberFormat="1" applyFont="1" applyFill="1" applyBorder="1" applyAlignment="1">
      <alignment vertical="center"/>
    </xf>
    <xf numFmtId="164" fontId="3" fillId="3" borderId="3" xfId="1" applyNumberFormat="1" applyFont="1" applyFill="1" applyBorder="1" applyAlignment="1">
      <alignment vertical="center"/>
    </xf>
    <xf numFmtId="40" fontId="2" fillId="0" borderId="0" xfId="1" applyNumberFormat="1" applyFont="1" applyBorder="1"/>
    <xf numFmtId="40" fontId="2" fillId="0" borderId="0" xfId="0" applyNumberFormat="1" applyFont="1"/>
    <xf numFmtId="40" fontId="2" fillId="0" borderId="0" xfId="1" applyNumberFormat="1" applyFont="1"/>
    <xf numFmtId="44" fontId="3" fillId="6" borderId="0" xfId="1" applyFont="1" applyFill="1" applyAlignment="1">
      <alignment horizontal="center"/>
    </xf>
    <xf numFmtId="0" fontId="3" fillId="0" borderId="4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" fontId="2" fillId="0" borderId="0" xfId="1" applyNumberFormat="1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164" fontId="2" fillId="4" borderId="0" xfId="0" applyNumberFormat="1" applyFont="1" applyFill="1" applyAlignment="1">
      <alignment horizontal="center" vertical="center" wrapText="1"/>
    </xf>
    <xf numFmtId="44" fontId="2" fillId="0" borderId="0" xfId="0" applyNumberFormat="1" applyFont="1" applyFill="1" applyAlignment="1">
      <alignment vertical="center" wrapText="1"/>
    </xf>
    <xf numFmtId="44" fontId="2" fillId="0" borderId="0" xfId="0" applyNumberFormat="1" applyFont="1" applyFill="1" applyAlignment="1">
      <alignment vertical="center"/>
    </xf>
    <xf numFmtId="44" fontId="2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44" fontId="2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164" fontId="3" fillId="4" borderId="0" xfId="1" applyNumberFormat="1" applyFont="1" applyFill="1" applyAlignment="1">
      <alignment horizontal="center" vertical="center" wrapText="1"/>
    </xf>
    <xf numFmtId="44" fontId="3" fillId="0" borderId="0" xfId="1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44" fontId="2" fillId="0" borderId="0" xfId="1" applyFont="1" applyFill="1" applyAlignment="1">
      <alignment horizontal="center" vertical="center" wrapText="1"/>
    </xf>
    <xf numFmtId="1" fontId="2" fillId="0" borderId="0" xfId="0" applyNumberFormat="1" applyFont="1" applyAlignment="1">
      <alignment wrapText="1"/>
    </xf>
    <xf numFmtId="164" fontId="2" fillId="0" borderId="3" xfId="1" applyNumberFormat="1" applyFont="1" applyBorder="1"/>
    <xf numFmtId="164" fontId="2" fillId="0" borderId="0" xfId="1" applyNumberFormat="1" applyFont="1"/>
    <xf numFmtId="44" fontId="2" fillId="0" borderId="0" xfId="1" applyFont="1" applyFill="1"/>
    <xf numFmtId="164" fontId="3" fillId="0" borderId="3" xfId="1" applyNumberFormat="1" applyFont="1" applyBorder="1"/>
    <xf numFmtId="164" fontId="2" fillId="2" borderId="0" xfId="1" applyNumberFormat="1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2" fillId="5" borderId="0" xfId="1" applyNumberFormat="1" applyFont="1" applyFill="1"/>
    <xf numFmtId="44" fontId="3" fillId="0" borderId="0" xfId="1" applyNumberFormat="1" applyFont="1" applyFill="1" applyBorder="1"/>
    <xf numFmtId="0" fontId="3" fillId="0" borderId="2" xfId="0" applyFont="1" applyBorder="1" applyAlignment="1"/>
    <xf numFmtId="44" fontId="3" fillId="6" borderId="0" xfId="1" applyFont="1" applyFill="1" applyBorder="1" applyAlignment="1"/>
    <xf numFmtId="0" fontId="3" fillId="3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/>
    <xf numFmtId="42" fontId="3" fillId="8" borderId="0" xfId="1" applyNumberFormat="1" applyFont="1" applyFill="1" applyBorder="1" applyAlignment="1">
      <alignment horizontal="center" vertical="center" wrapText="1"/>
    </xf>
    <xf numFmtId="164" fontId="2" fillId="8" borderId="0" xfId="1" applyNumberFormat="1" applyFont="1" applyFill="1" applyAlignment="1">
      <alignment vertical="center"/>
    </xf>
    <xf numFmtId="1" fontId="2" fillId="0" borderId="0" xfId="0" applyNumberFormat="1" applyFont="1" applyAlignment="1">
      <alignment horizontal="right" vertical="center" wrapText="1"/>
    </xf>
    <xf numFmtId="0" fontId="3" fillId="7" borderId="0" xfId="0" applyFont="1" applyFill="1" applyAlignment="1">
      <alignment wrapText="1"/>
    </xf>
    <xf numFmtId="44" fontId="5" fillId="0" borderId="0" xfId="1" applyFont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left" wrapText="1"/>
    </xf>
    <xf numFmtId="44" fontId="2" fillId="3" borderId="4" xfId="1" applyFont="1" applyFill="1" applyBorder="1" applyAlignment="1">
      <alignment wrapText="1"/>
    </xf>
    <xf numFmtId="0" fontId="2" fillId="7" borderId="0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2" fillId="7" borderId="0" xfId="0" applyFont="1" applyFill="1" applyAlignment="1">
      <alignment horizontal="center" vertical="center" wrapText="1"/>
    </xf>
    <xf numFmtId="44" fontId="5" fillId="0" borderId="0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4"/>
  <sheetViews>
    <sheetView tabSelected="1" zoomScale="70" zoomScaleNormal="70" workbookViewId="0">
      <selection activeCell="G45" sqref="G45"/>
    </sheetView>
  </sheetViews>
  <sheetFormatPr defaultColWidth="9.140625" defaultRowHeight="20.100000000000001" customHeight="1" x14ac:dyDescent="0.3"/>
  <cols>
    <col min="1" max="1" width="4.140625" style="1" customWidth="1"/>
    <col min="2" max="2" width="31.28515625" style="1" customWidth="1"/>
    <col min="3" max="3" width="47.85546875" style="2" customWidth="1"/>
    <col min="4" max="4" width="17.42578125" style="2" customWidth="1"/>
    <col min="5" max="5" width="22.7109375" style="3" customWidth="1"/>
    <col min="6" max="6" width="19.28515625" style="3" customWidth="1"/>
    <col min="7" max="7" width="19.42578125" style="3" customWidth="1"/>
    <col min="8" max="8" width="22.42578125" style="3" customWidth="1"/>
    <col min="9" max="10" width="18.42578125" style="1" customWidth="1"/>
    <col min="11" max="11" width="61.140625" style="2" customWidth="1"/>
    <col min="12" max="16384" width="9.140625" style="1"/>
  </cols>
  <sheetData>
    <row r="2" spans="2:11" ht="20.100000000000001" customHeight="1" x14ac:dyDescent="0.3">
      <c r="K2" s="1"/>
    </row>
    <row r="3" spans="2:11" ht="20.100000000000001" customHeight="1" x14ac:dyDescent="0.3">
      <c r="J3" s="92" t="s">
        <v>27</v>
      </c>
      <c r="K3" s="97" t="s">
        <v>49</v>
      </c>
    </row>
    <row r="4" spans="2:11" ht="20.100000000000001" customHeight="1" thickBot="1" x14ac:dyDescent="0.45">
      <c r="B4" s="4" t="s">
        <v>0</v>
      </c>
      <c r="C4" s="94"/>
      <c r="D4" s="5"/>
      <c r="E4" s="93" t="s">
        <v>57</v>
      </c>
      <c r="F4" s="7"/>
      <c r="G4" s="7" t="s">
        <v>59</v>
      </c>
      <c r="H4" s="7"/>
      <c r="K4" s="97" t="s">
        <v>50</v>
      </c>
    </row>
    <row r="5" spans="2:11" ht="20.100000000000001" customHeight="1" thickBot="1" x14ac:dyDescent="0.45">
      <c r="B5" s="4" t="s">
        <v>25</v>
      </c>
      <c r="C5" s="95"/>
      <c r="D5" s="8"/>
      <c r="E5" s="100" t="s">
        <v>58</v>
      </c>
      <c r="F5" s="7"/>
      <c r="G5" s="7" t="s">
        <v>60</v>
      </c>
      <c r="H5" s="7"/>
      <c r="K5" s="97" t="s">
        <v>53</v>
      </c>
    </row>
    <row r="6" spans="2:11" ht="20.100000000000001" customHeight="1" thickBot="1" x14ac:dyDescent="0.35">
      <c r="B6" s="4" t="s">
        <v>1</v>
      </c>
      <c r="C6" s="96"/>
      <c r="D6" s="9"/>
      <c r="E6" s="6"/>
      <c r="G6" s="3" t="s">
        <v>61</v>
      </c>
      <c r="K6" s="97" t="s">
        <v>51</v>
      </c>
    </row>
    <row r="7" spans="2:11" ht="20.100000000000001" customHeight="1" thickBot="1" x14ac:dyDescent="0.35">
      <c r="B7" s="4" t="s">
        <v>26</v>
      </c>
      <c r="C7" s="94"/>
      <c r="G7" s="3" t="s">
        <v>63</v>
      </c>
      <c r="K7" s="97" t="s">
        <v>48</v>
      </c>
    </row>
    <row r="8" spans="2:11" ht="20.100000000000001" customHeight="1" x14ac:dyDescent="0.3">
      <c r="G8" s="3" t="s">
        <v>62</v>
      </c>
      <c r="K8" s="98" t="s">
        <v>52</v>
      </c>
    </row>
    <row r="9" spans="2:11" ht="20.100000000000001" customHeight="1" x14ac:dyDescent="0.3">
      <c r="B9" s="84" t="s">
        <v>5</v>
      </c>
      <c r="C9" s="84"/>
      <c r="D9" s="84"/>
      <c r="E9" s="84"/>
      <c r="F9" s="84"/>
      <c r="G9" s="84"/>
      <c r="H9" s="84"/>
      <c r="I9" s="84"/>
      <c r="J9" s="84"/>
      <c r="K9" s="84"/>
    </row>
    <row r="10" spans="2:11" ht="33" customHeight="1" x14ac:dyDescent="0.3">
      <c r="E10" s="85" t="s">
        <v>17</v>
      </c>
      <c r="F10" s="85"/>
      <c r="G10" s="85"/>
      <c r="H10" s="86" t="s">
        <v>14</v>
      </c>
      <c r="I10" s="86"/>
    </row>
    <row r="11" spans="2:11" ht="33" customHeight="1" x14ac:dyDescent="0.3">
      <c r="E11" s="10"/>
      <c r="F11" s="10"/>
      <c r="G11" s="11" t="s">
        <v>28</v>
      </c>
      <c r="H11" s="12"/>
      <c r="I11" s="12"/>
    </row>
    <row r="12" spans="2:11" s="18" customFormat="1" ht="33.75" customHeight="1" thickBot="1" x14ac:dyDescent="0.3">
      <c r="B12" s="13" t="s">
        <v>6</v>
      </c>
      <c r="C12" s="13" t="s">
        <v>9</v>
      </c>
      <c r="D12" s="15" t="s">
        <v>30</v>
      </c>
      <c r="E12" s="14" t="s">
        <v>7</v>
      </c>
      <c r="F12" s="14" t="s">
        <v>8</v>
      </c>
      <c r="G12" s="14" t="s">
        <v>23</v>
      </c>
      <c r="H12" s="15" t="s">
        <v>21</v>
      </c>
      <c r="I12" s="16" t="s">
        <v>22</v>
      </c>
      <c r="J12" s="17" t="s">
        <v>15</v>
      </c>
      <c r="K12" s="13" t="s">
        <v>13</v>
      </c>
    </row>
    <row r="13" spans="2:11" s="18" customFormat="1" ht="22.5" customHeight="1" x14ac:dyDescent="0.25">
      <c r="B13" s="19" t="s">
        <v>43</v>
      </c>
      <c r="C13" s="19" t="s">
        <v>42</v>
      </c>
      <c r="D13" s="20">
        <v>1280</v>
      </c>
      <c r="E13" s="89">
        <v>67000</v>
      </c>
      <c r="F13" s="90">
        <f>+E13*0.2523</f>
        <v>16904.100000000002</v>
      </c>
      <c r="G13" s="89">
        <v>35709</v>
      </c>
      <c r="H13" s="21"/>
      <c r="I13" s="12"/>
      <c r="J13" s="22"/>
      <c r="K13" s="23"/>
    </row>
    <row r="14" spans="2:11" s="32" customFormat="1" ht="20.100000000000001" customHeight="1" x14ac:dyDescent="0.25">
      <c r="B14" s="24" t="s">
        <v>18</v>
      </c>
      <c r="C14" s="25"/>
      <c r="D14" s="26">
        <v>1280</v>
      </c>
      <c r="E14" s="27"/>
      <c r="F14" s="27">
        <f>+E14*0.2273</f>
        <v>0</v>
      </c>
      <c r="G14" s="28"/>
      <c r="H14" s="29"/>
      <c r="I14" s="30">
        <f>+H14*0.2111</f>
        <v>0</v>
      </c>
      <c r="J14" s="31">
        <f>+H14+I14+G14-E14-F14-G14</f>
        <v>0</v>
      </c>
      <c r="K14" s="25"/>
    </row>
    <row r="15" spans="2:11" s="32" customFormat="1" ht="17.25" x14ac:dyDescent="0.25">
      <c r="C15" s="25"/>
      <c r="D15" s="26"/>
      <c r="E15" s="27"/>
      <c r="F15" s="27">
        <f t="shared" ref="F15:F21" si="0">+E15*0.2273</f>
        <v>0</v>
      </c>
      <c r="G15" s="28"/>
      <c r="H15" s="29"/>
      <c r="I15" s="30">
        <f t="shared" ref="I15:I26" si="1">+H15*0.2111</f>
        <v>0</v>
      </c>
      <c r="J15" s="31">
        <f t="shared" ref="J15:J41" si="2">+H15+I15+G15-E15-F15-G15</f>
        <v>0</v>
      </c>
      <c r="K15" s="25"/>
    </row>
    <row r="16" spans="2:11" s="32" customFormat="1" ht="17.25" x14ac:dyDescent="0.25">
      <c r="C16" s="25"/>
      <c r="D16" s="26">
        <v>1100</v>
      </c>
      <c r="E16" s="27"/>
      <c r="F16" s="27">
        <f t="shared" si="0"/>
        <v>0</v>
      </c>
      <c r="G16" s="28"/>
      <c r="H16" s="29"/>
      <c r="I16" s="30">
        <f t="shared" si="1"/>
        <v>0</v>
      </c>
      <c r="J16" s="31">
        <f t="shared" si="2"/>
        <v>0</v>
      </c>
      <c r="K16" s="25"/>
    </row>
    <row r="17" spans="2:11" s="32" customFormat="1" ht="17.25" x14ac:dyDescent="0.25">
      <c r="C17" s="25" t="s">
        <v>56</v>
      </c>
      <c r="D17" s="26">
        <v>1300</v>
      </c>
      <c r="E17" s="27"/>
      <c r="F17" s="27">
        <f t="shared" si="0"/>
        <v>0</v>
      </c>
      <c r="G17" s="28"/>
      <c r="H17" s="29"/>
      <c r="I17" s="30">
        <f t="shared" si="1"/>
        <v>0</v>
      </c>
      <c r="J17" s="31">
        <f t="shared" si="2"/>
        <v>0</v>
      </c>
      <c r="K17" s="25"/>
    </row>
    <row r="18" spans="2:11" s="32" customFormat="1" ht="17.25" x14ac:dyDescent="0.25">
      <c r="C18" s="25" t="s">
        <v>56</v>
      </c>
      <c r="D18" s="26">
        <v>1300</v>
      </c>
      <c r="E18" s="27"/>
      <c r="F18" s="27">
        <f t="shared" si="0"/>
        <v>0</v>
      </c>
      <c r="G18" s="28"/>
      <c r="H18" s="29"/>
      <c r="I18" s="30"/>
      <c r="J18" s="31"/>
      <c r="K18" s="25"/>
    </row>
    <row r="19" spans="2:11" s="32" customFormat="1" ht="17.25" x14ac:dyDescent="0.25">
      <c r="C19" s="25"/>
      <c r="D19" s="26"/>
      <c r="E19" s="27"/>
      <c r="F19" s="27">
        <f t="shared" si="0"/>
        <v>0</v>
      </c>
      <c r="G19" s="28"/>
      <c r="H19" s="29"/>
      <c r="I19" s="30"/>
      <c r="J19" s="31"/>
      <c r="K19" s="25"/>
    </row>
    <row r="20" spans="2:11" s="32" customFormat="1" ht="17.25" x14ac:dyDescent="0.25">
      <c r="C20" s="25"/>
      <c r="D20" s="26"/>
      <c r="E20" s="27"/>
      <c r="F20" s="27">
        <f t="shared" si="0"/>
        <v>0</v>
      </c>
      <c r="G20" s="28"/>
      <c r="H20" s="29"/>
      <c r="I20" s="30"/>
      <c r="J20" s="31"/>
      <c r="K20" s="25"/>
    </row>
    <row r="21" spans="2:11" s="32" customFormat="1" ht="17.25" x14ac:dyDescent="0.25">
      <c r="C21" s="25"/>
      <c r="D21" s="26"/>
      <c r="E21" s="27"/>
      <c r="F21" s="27">
        <f t="shared" si="0"/>
        <v>0</v>
      </c>
      <c r="G21" s="28"/>
      <c r="H21" s="29"/>
      <c r="I21" s="30">
        <f t="shared" si="1"/>
        <v>0</v>
      </c>
      <c r="J21" s="31">
        <f t="shared" si="2"/>
        <v>0</v>
      </c>
      <c r="K21" s="25"/>
    </row>
    <row r="22" spans="2:11" s="32" customFormat="1" ht="17.25" x14ac:dyDescent="0.25">
      <c r="B22" s="24" t="s">
        <v>45</v>
      </c>
      <c r="C22" s="25"/>
      <c r="D22" s="26">
        <v>1230</v>
      </c>
      <c r="E22" s="27"/>
      <c r="F22" s="27">
        <f>+E22*0.3651</f>
        <v>0</v>
      </c>
      <c r="G22" s="28"/>
      <c r="H22" s="29"/>
      <c r="I22" s="30">
        <f t="shared" si="1"/>
        <v>0</v>
      </c>
      <c r="J22" s="31">
        <f t="shared" si="2"/>
        <v>0</v>
      </c>
      <c r="K22" s="25"/>
    </row>
    <row r="23" spans="2:11" s="32" customFormat="1" ht="17.25" x14ac:dyDescent="0.25">
      <c r="C23" s="25"/>
      <c r="D23" s="26"/>
      <c r="E23" s="27"/>
      <c r="F23" s="27">
        <f t="shared" ref="F23:F26" si="3">+E23*0.3651</f>
        <v>0</v>
      </c>
      <c r="G23" s="28"/>
      <c r="H23" s="29"/>
      <c r="I23" s="30">
        <f t="shared" si="1"/>
        <v>0</v>
      </c>
      <c r="J23" s="31">
        <f t="shared" si="2"/>
        <v>0</v>
      </c>
      <c r="K23" s="25"/>
    </row>
    <row r="24" spans="2:11" s="32" customFormat="1" ht="17.25" x14ac:dyDescent="0.25">
      <c r="C24" s="25"/>
      <c r="D24" s="26"/>
      <c r="E24" s="27"/>
      <c r="F24" s="27">
        <f t="shared" si="3"/>
        <v>0</v>
      </c>
      <c r="G24" s="28"/>
      <c r="H24" s="29"/>
      <c r="I24" s="30">
        <f t="shared" si="1"/>
        <v>0</v>
      </c>
      <c r="J24" s="31">
        <f t="shared" si="2"/>
        <v>0</v>
      </c>
      <c r="K24" s="25"/>
    </row>
    <row r="25" spans="2:11" s="32" customFormat="1" ht="17.25" x14ac:dyDescent="0.25">
      <c r="D25" s="33"/>
      <c r="E25" s="27"/>
      <c r="F25" s="27">
        <f t="shared" si="3"/>
        <v>0</v>
      </c>
      <c r="G25" s="28"/>
      <c r="H25" s="29"/>
      <c r="I25" s="30">
        <f t="shared" si="1"/>
        <v>0</v>
      </c>
      <c r="J25" s="31">
        <f t="shared" si="2"/>
        <v>0</v>
      </c>
      <c r="K25" s="25"/>
    </row>
    <row r="26" spans="2:11" s="32" customFormat="1" ht="17.25" x14ac:dyDescent="0.25">
      <c r="D26" s="33"/>
      <c r="E26" s="27"/>
      <c r="F26" s="27">
        <f t="shared" si="3"/>
        <v>0</v>
      </c>
      <c r="G26" s="28"/>
      <c r="H26" s="29"/>
      <c r="I26" s="30">
        <f t="shared" si="1"/>
        <v>0</v>
      </c>
      <c r="J26" s="31">
        <f t="shared" si="2"/>
        <v>0</v>
      </c>
      <c r="K26" s="34"/>
    </row>
    <row r="27" spans="2:11" s="32" customFormat="1" ht="17.25" x14ac:dyDescent="0.25">
      <c r="B27" s="24" t="s">
        <v>19</v>
      </c>
      <c r="D27" s="33"/>
      <c r="E27" s="27"/>
      <c r="F27" s="27"/>
      <c r="G27" s="28"/>
      <c r="H27" s="29"/>
      <c r="I27" s="30"/>
      <c r="J27" s="31">
        <f t="shared" si="2"/>
        <v>0</v>
      </c>
      <c r="K27" s="25"/>
    </row>
    <row r="28" spans="2:11" s="32" customFormat="1" ht="17.25" x14ac:dyDescent="0.25">
      <c r="D28" s="33">
        <v>2180</v>
      </c>
      <c r="E28" s="27"/>
      <c r="F28" s="27">
        <f>+E28*0.3651</f>
        <v>0</v>
      </c>
      <c r="G28" s="28"/>
      <c r="H28" s="29"/>
      <c r="I28" s="30">
        <f>+H28*0.333</f>
        <v>0</v>
      </c>
      <c r="J28" s="31">
        <f t="shared" si="2"/>
        <v>0</v>
      </c>
      <c r="K28" s="25"/>
    </row>
    <row r="29" spans="2:11" s="32" customFormat="1" ht="17.25" x14ac:dyDescent="0.25">
      <c r="D29" s="33"/>
      <c r="E29" s="27"/>
      <c r="F29" s="27">
        <f t="shared" ref="F29:F31" si="4">+E29*0.3651</f>
        <v>0</v>
      </c>
      <c r="G29" s="28"/>
      <c r="H29" s="29"/>
      <c r="I29" s="30">
        <f t="shared" ref="I29:I37" si="5">+H29*0.333</f>
        <v>0</v>
      </c>
      <c r="J29" s="31">
        <f t="shared" si="2"/>
        <v>0</v>
      </c>
      <c r="K29" s="25"/>
    </row>
    <row r="30" spans="2:11" s="32" customFormat="1" ht="17.25" x14ac:dyDescent="0.25">
      <c r="D30" s="33"/>
      <c r="E30" s="27"/>
      <c r="F30" s="27">
        <f t="shared" si="4"/>
        <v>0</v>
      </c>
      <c r="G30" s="28"/>
      <c r="H30" s="29"/>
      <c r="I30" s="30">
        <f t="shared" si="5"/>
        <v>0</v>
      </c>
      <c r="J30" s="31">
        <f t="shared" si="2"/>
        <v>0</v>
      </c>
      <c r="K30" s="25"/>
    </row>
    <row r="31" spans="2:11" s="32" customFormat="1" ht="17.25" x14ac:dyDescent="0.25">
      <c r="C31" s="36"/>
      <c r="D31" s="33"/>
      <c r="E31" s="27"/>
      <c r="F31" s="27">
        <f t="shared" si="4"/>
        <v>0</v>
      </c>
      <c r="G31" s="28"/>
      <c r="H31" s="29"/>
      <c r="I31" s="30">
        <f t="shared" si="5"/>
        <v>0</v>
      </c>
      <c r="J31" s="31">
        <f t="shared" si="2"/>
        <v>0</v>
      </c>
      <c r="K31" s="25"/>
    </row>
    <row r="32" spans="2:11" s="32" customFormat="1" ht="17.25" x14ac:dyDescent="0.25">
      <c r="C32" s="35" t="s">
        <v>46</v>
      </c>
      <c r="D32" s="91">
        <v>2445</v>
      </c>
      <c r="E32" s="27"/>
      <c r="F32" s="27">
        <f>+E32*0.0738</f>
        <v>0</v>
      </c>
      <c r="G32" s="28"/>
      <c r="H32" s="29"/>
      <c r="I32" s="30">
        <f t="shared" si="5"/>
        <v>0</v>
      </c>
      <c r="J32" s="31">
        <f t="shared" si="2"/>
        <v>0</v>
      </c>
      <c r="K32" s="25"/>
    </row>
    <row r="33" spans="1:11" s="32" customFormat="1" ht="17.25" x14ac:dyDescent="0.25">
      <c r="C33" s="25" t="s">
        <v>47</v>
      </c>
      <c r="D33" s="26">
        <v>2446</v>
      </c>
      <c r="E33" s="27"/>
      <c r="F33" s="27">
        <f>+E33*0.0738</f>
        <v>0</v>
      </c>
      <c r="G33" s="28"/>
      <c r="H33" s="29"/>
      <c r="I33" s="30">
        <f t="shared" si="5"/>
        <v>0</v>
      </c>
      <c r="J33" s="31">
        <f t="shared" si="2"/>
        <v>0</v>
      </c>
      <c r="K33" s="25"/>
    </row>
    <row r="34" spans="1:11" s="32" customFormat="1" ht="17.25" x14ac:dyDescent="0.25">
      <c r="C34" s="25"/>
      <c r="D34" s="26"/>
      <c r="E34" s="27"/>
      <c r="F34" s="27"/>
      <c r="G34" s="28"/>
      <c r="H34" s="29"/>
      <c r="I34" s="30">
        <f t="shared" si="5"/>
        <v>0</v>
      </c>
      <c r="J34" s="31">
        <f t="shared" si="2"/>
        <v>0</v>
      </c>
      <c r="K34" s="25"/>
    </row>
    <row r="35" spans="1:11" s="32" customFormat="1" ht="17.25" x14ac:dyDescent="0.25">
      <c r="C35" s="25"/>
      <c r="D35" s="26"/>
      <c r="E35" s="27"/>
      <c r="F35" s="27"/>
      <c r="G35" s="28"/>
      <c r="H35" s="29"/>
      <c r="I35" s="30">
        <f t="shared" si="5"/>
        <v>0</v>
      </c>
      <c r="J35" s="31">
        <f t="shared" si="2"/>
        <v>0</v>
      </c>
      <c r="K35" s="35"/>
    </row>
    <row r="36" spans="1:11" s="32" customFormat="1" ht="17.25" x14ac:dyDescent="0.25">
      <c r="A36" s="36"/>
      <c r="B36" s="36"/>
      <c r="C36" s="35"/>
      <c r="D36" s="37"/>
      <c r="E36" s="38"/>
      <c r="F36" s="27"/>
      <c r="G36" s="28"/>
      <c r="H36" s="29"/>
      <c r="I36" s="30">
        <f t="shared" si="5"/>
        <v>0</v>
      </c>
      <c r="J36" s="31">
        <f t="shared" si="2"/>
        <v>0</v>
      </c>
      <c r="K36" s="35"/>
    </row>
    <row r="37" spans="1:11" s="32" customFormat="1" ht="17.25" x14ac:dyDescent="0.25">
      <c r="A37" s="36"/>
      <c r="B37" s="36"/>
      <c r="C37" s="35" t="s">
        <v>24</v>
      </c>
      <c r="D37" s="37">
        <v>2391</v>
      </c>
      <c r="E37" s="38"/>
      <c r="F37" s="27">
        <f>+E37*0.0983</f>
        <v>0</v>
      </c>
      <c r="G37" s="28"/>
      <c r="H37" s="29"/>
      <c r="I37" s="30">
        <f t="shared" si="5"/>
        <v>0</v>
      </c>
      <c r="J37" s="31">
        <f t="shared" si="2"/>
        <v>0</v>
      </c>
      <c r="K37" s="35"/>
    </row>
    <row r="38" spans="1:11" s="32" customFormat="1" ht="17.25" x14ac:dyDescent="0.25">
      <c r="A38" s="36"/>
      <c r="B38" s="39" t="s">
        <v>20</v>
      </c>
      <c r="C38" s="35"/>
      <c r="D38" s="37"/>
      <c r="E38" s="38"/>
      <c r="F38" s="38"/>
      <c r="G38" s="28"/>
      <c r="H38" s="29"/>
      <c r="I38" s="30"/>
      <c r="J38" s="31">
        <f t="shared" si="2"/>
        <v>0</v>
      </c>
      <c r="K38" s="35"/>
    </row>
    <row r="39" spans="1:11" s="32" customFormat="1" ht="17.25" x14ac:dyDescent="0.25">
      <c r="A39" s="36"/>
      <c r="B39" s="32" t="s">
        <v>41</v>
      </c>
      <c r="C39" s="35"/>
      <c r="D39" s="40">
        <v>2380</v>
      </c>
      <c r="E39" s="38"/>
      <c r="F39" s="38">
        <f>+E39*0.021263</f>
        <v>0</v>
      </c>
      <c r="G39" s="28"/>
      <c r="H39" s="29"/>
      <c r="I39" s="30">
        <f>+H39*0.0224</f>
        <v>0</v>
      </c>
      <c r="J39" s="31">
        <f t="shared" si="2"/>
        <v>0</v>
      </c>
      <c r="K39" s="25"/>
    </row>
    <row r="40" spans="1:11" s="32" customFormat="1" ht="17.25" x14ac:dyDescent="0.25">
      <c r="B40" s="32" t="s">
        <v>44</v>
      </c>
      <c r="C40" s="25"/>
      <c r="D40" s="33">
        <v>2480</v>
      </c>
      <c r="E40" s="27"/>
      <c r="F40" s="38">
        <f t="shared" ref="F40:F41" si="6">+E40*0.021263</f>
        <v>0</v>
      </c>
      <c r="G40" s="28"/>
      <c r="H40" s="29"/>
      <c r="I40" s="30">
        <f t="shared" ref="I40:I41" si="7">+H40*0.0224</f>
        <v>0</v>
      </c>
      <c r="J40" s="31">
        <f t="shared" si="2"/>
        <v>0</v>
      </c>
      <c r="K40" s="25"/>
    </row>
    <row r="41" spans="1:11" s="32" customFormat="1" ht="17.25" x14ac:dyDescent="0.25">
      <c r="B41" s="32" t="s">
        <v>40</v>
      </c>
      <c r="C41" s="25"/>
      <c r="D41" s="33">
        <v>2488</v>
      </c>
      <c r="E41" s="27"/>
      <c r="F41" s="38">
        <f t="shared" si="6"/>
        <v>0</v>
      </c>
      <c r="G41" s="28"/>
      <c r="H41" s="29"/>
      <c r="I41" s="30">
        <f t="shared" si="7"/>
        <v>0</v>
      </c>
      <c r="J41" s="31">
        <f t="shared" si="2"/>
        <v>0</v>
      </c>
      <c r="K41" s="25"/>
    </row>
    <row r="42" spans="1:11" s="32" customFormat="1" ht="17.25" x14ac:dyDescent="0.25">
      <c r="C42" s="25"/>
      <c r="D42" s="33"/>
      <c r="E42" s="27"/>
      <c r="F42" s="38"/>
      <c r="G42" s="28"/>
      <c r="H42" s="29"/>
      <c r="I42" s="30"/>
      <c r="J42" s="31">
        <f>+H42+I42+G42-E42-F42-G42</f>
        <v>0</v>
      </c>
      <c r="K42" s="25"/>
    </row>
    <row r="43" spans="1:11" s="32" customFormat="1" ht="17.25" x14ac:dyDescent="0.25">
      <c r="C43" s="25"/>
      <c r="E43" s="27"/>
      <c r="F43" s="27"/>
      <c r="G43" s="28"/>
      <c r="H43" s="29"/>
      <c r="I43" s="30"/>
      <c r="J43" s="31"/>
      <c r="K43" s="25"/>
    </row>
    <row r="44" spans="1:11" s="32" customFormat="1" ht="20.100000000000001" customHeight="1" thickBot="1" x14ac:dyDescent="0.3">
      <c r="C44" s="41" t="s">
        <v>11</v>
      </c>
      <c r="D44" s="41"/>
      <c r="E44" s="42">
        <f>SUM(E14:E43)</f>
        <v>0</v>
      </c>
      <c r="F44" s="42">
        <f>SUM(F14:F43)</f>
        <v>0</v>
      </c>
      <c r="G44" s="43">
        <f>SUM(G14:G43)</f>
        <v>0</v>
      </c>
      <c r="H44" s="44">
        <f t="shared" ref="E44:J44" si="8">SUM(H14:H43)</f>
        <v>0</v>
      </c>
      <c r="I44" s="44">
        <f t="shared" si="8"/>
        <v>0</v>
      </c>
      <c r="J44" s="31">
        <f t="shared" si="8"/>
        <v>0</v>
      </c>
      <c r="K44" s="25"/>
    </row>
    <row r="45" spans="1:11" ht="20.100000000000001" customHeight="1" x14ac:dyDescent="0.3">
      <c r="E45" s="45"/>
      <c r="F45" s="45"/>
      <c r="G45" s="45"/>
      <c r="H45" s="45"/>
      <c r="I45" s="46"/>
    </row>
    <row r="46" spans="1:11" ht="20.100000000000001" customHeight="1" x14ac:dyDescent="0.3">
      <c r="E46" s="47"/>
      <c r="F46" s="47"/>
      <c r="G46" s="47"/>
      <c r="H46" s="47"/>
      <c r="I46" s="46"/>
    </row>
    <row r="47" spans="1:11" ht="20.100000000000001" customHeight="1" x14ac:dyDescent="0.3">
      <c r="B47" s="84" t="s">
        <v>10</v>
      </c>
      <c r="C47" s="84"/>
      <c r="D47" s="84"/>
      <c r="E47" s="84"/>
      <c r="F47" s="84"/>
      <c r="G47" s="84"/>
      <c r="H47" s="84"/>
      <c r="I47" s="84"/>
      <c r="J47" s="84"/>
      <c r="K47" s="84"/>
    </row>
    <row r="48" spans="1:11" ht="20.100000000000001" customHeight="1" x14ac:dyDescent="0.3">
      <c r="B48" s="1">
        <f>+C4</f>
        <v>0</v>
      </c>
      <c r="C48" s="2">
        <f>+C5</f>
        <v>0</v>
      </c>
      <c r="E48" s="48" t="s">
        <v>33</v>
      </c>
    </row>
    <row r="49" spans="2:11" s="18" customFormat="1" ht="33" customHeight="1" thickBot="1" x14ac:dyDescent="0.3">
      <c r="B49" s="13" t="s">
        <v>2</v>
      </c>
      <c r="C49" s="13" t="s">
        <v>3</v>
      </c>
      <c r="D49" s="14" t="s">
        <v>31</v>
      </c>
      <c r="E49" s="14" t="s">
        <v>32</v>
      </c>
      <c r="F49" s="16" t="s">
        <v>14</v>
      </c>
      <c r="G49" s="17" t="s">
        <v>15</v>
      </c>
      <c r="H49" s="49" t="s">
        <v>4</v>
      </c>
      <c r="I49" s="49"/>
      <c r="J49" s="49"/>
      <c r="K49" s="49"/>
    </row>
    <row r="50" spans="2:11" s="18" customFormat="1" ht="25.5" customHeight="1" x14ac:dyDescent="0.25">
      <c r="B50" s="50"/>
      <c r="C50" s="50"/>
      <c r="D50" s="51">
        <v>4300</v>
      </c>
      <c r="E50" s="52"/>
      <c r="F50" s="53"/>
      <c r="G50" s="54">
        <f>+F50-E50</f>
        <v>0</v>
      </c>
      <c r="H50" s="55"/>
      <c r="I50" s="55"/>
      <c r="J50" s="55"/>
      <c r="K50" s="55"/>
    </row>
    <row r="51" spans="2:11" s="18" customFormat="1" ht="25.5" customHeight="1" x14ac:dyDescent="0.25">
      <c r="B51" s="50"/>
      <c r="C51" s="50"/>
      <c r="D51" s="51">
        <v>4500</v>
      </c>
      <c r="E51" s="52"/>
      <c r="F51" s="53"/>
      <c r="G51" s="54">
        <f>+F51-E51</f>
        <v>0</v>
      </c>
      <c r="H51" s="55"/>
      <c r="I51" s="55"/>
      <c r="J51" s="55"/>
      <c r="K51" s="55"/>
    </row>
    <row r="52" spans="2:11" s="18" customFormat="1" ht="25.5" customHeight="1" x14ac:dyDescent="0.25">
      <c r="B52" s="50"/>
      <c r="C52" s="50"/>
      <c r="D52" s="51">
        <v>4207</v>
      </c>
      <c r="E52" s="52"/>
      <c r="F52" s="53"/>
      <c r="G52" s="54">
        <f>+F52-E52</f>
        <v>0</v>
      </c>
      <c r="H52" s="56"/>
      <c r="I52" s="56"/>
      <c r="J52" s="55"/>
      <c r="K52" s="55"/>
    </row>
    <row r="53" spans="2:11" s="18" customFormat="1" ht="25.5" customHeight="1" x14ac:dyDescent="0.25">
      <c r="B53" s="50"/>
      <c r="C53" s="50"/>
      <c r="D53" s="51">
        <v>5200</v>
      </c>
      <c r="E53" s="52"/>
      <c r="F53" s="53"/>
      <c r="G53" s="54">
        <f>+F53-E53</f>
        <v>0</v>
      </c>
      <c r="H53" s="55"/>
      <c r="I53" s="55"/>
      <c r="J53" s="55"/>
      <c r="K53" s="55"/>
    </row>
    <row r="54" spans="2:11" s="18" customFormat="1" ht="25.5" customHeight="1" x14ac:dyDescent="0.25">
      <c r="B54" s="50"/>
      <c r="C54" s="50"/>
      <c r="D54" s="51">
        <v>5202</v>
      </c>
      <c r="E54" s="52"/>
      <c r="F54" s="53"/>
      <c r="G54" s="54">
        <f>+F54-E54</f>
        <v>0</v>
      </c>
      <c r="H54" s="55"/>
      <c r="I54" s="55"/>
      <c r="J54" s="55"/>
      <c r="K54" s="55"/>
    </row>
    <row r="55" spans="2:11" s="18" customFormat="1" ht="25.5" customHeight="1" x14ac:dyDescent="0.25">
      <c r="B55" s="50"/>
      <c r="C55" s="50"/>
      <c r="D55" s="51">
        <v>5207</v>
      </c>
      <c r="E55" s="52"/>
      <c r="F55" s="53"/>
      <c r="G55" s="54">
        <f t="shared" ref="G55:G75" si="9">+F55-E55</f>
        <v>0</v>
      </c>
      <c r="H55" s="55"/>
      <c r="I55" s="55"/>
      <c r="J55" s="55"/>
      <c r="K55" s="55"/>
    </row>
    <row r="56" spans="2:11" s="18" customFormat="1" ht="25.5" customHeight="1" x14ac:dyDescent="0.25">
      <c r="B56" s="50"/>
      <c r="C56" s="50"/>
      <c r="D56" s="51"/>
      <c r="E56" s="52"/>
      <c r="F56" s="53"/>
      <c r="G56" s="54">
        <f t="shared" si="9"/>
        <v>0</v>
      </c>
      <c r="H56" s="55"/>
      <c r="I56" s="55"/>
      <c r="J56" s="55"/>
      <c r="K56" s="55"/>
    </row>
    <row r="57" spans="2:11" s="18" customFormat="1" ht="25.5" customHeight="1" x14ac:dyDescent="0.25">
      <c r="B57" s="50"/>
      <c r="C57" s="50"/>
      <c r="D57" s="51"/>
      <c r="E57" s="52"/>
      <c r="F57" s="53"/>
      <c r="G57" s="54">
        <f t="shared" si="9"/>
        <v>0</v>
      </c>
      <c r="H57" s="55"/>
      <c r="I57" s="55"/>
      <c r="J57" s="55"/>
      <c r="K57" s="55"/>
    </row>
    <row r="58" spans="2:11" s="18" customFormat="1" ht="25.5" customHeight="1" x14ac:dyDescent="0.25">
      <c r="B58" s="50"/>
      <c r="C58" s="50"/>
      <c r="D58" s="51"/>
      <c r="E58" s="52"/>
      <c r="F58" s="53"/>
      <c r="G58" s="54">
        <f t="shared" si="9"/>
        <v>0</v>
      </c>
      <c r="H58" s="55"/>
      <c r="I58" s="55"/>
      <c r="J58" s="55"/>
      <c r="K58" s="55"/>
    </row>
    <row r="59" spans="2:11" s="18" customFormat="1" ht="25.5" customHeight="1" x14ac:dyDescent="0.25">
      <c r="B59" s="50"/>
      <c r="C59" s="50"/>
      <c r="D59" s="51"/>
      <c r="E59" s="52"/>
      <c r="F59" s="53"/>
      <c r="G59" s="54">
        <f t="shared" si="9"/>
        <v>0</v>
      </c>
      <c r="H59" s="55"/>
      <c r="I59" s="55"/>
      <c r="J59" s="55"/>
      <c r="K59" s="55"/>
    </row>
    <row r="60" spans="2:11" s="18" customFormat="1" ht="25.5" customHeight="1" x14ac:dyDescent="0.25">
      <c r="B60" s="50"/>
      <c r="C60" s="50"/>
      <c r="D60" s="51"/>
      <c r="E60" s="52"/>
      <c r="F60" s="53"/>
      <c r="G60" s="54">
        <f t="shared" si="9"/>
        <v>0</v>
      </c>
      <c r="H60" s="55"/>
      <c r="I60" s="55"/>
      <c r="J60" s="55"/>
      <c r="K60" s="55"/>
    </row>
    <row r="61" spans="2:11" s="18" customFormat="1" ht="34.5" x14ac:dyDescent="0.25">
      <c r="B61" s="99" t="s">
        <v>54</v>
      </c>
      <c r="C61" s="99" t="s">
        <v>55</v>
      </c>
      <c r="D61" s="51">
        <v>7900</v>
      </c>
      <c r="E61" s="52"/>
      <c r="F61" s="53"/>
      <c r="G61" s="54">
        <f t="shared" si="9"/>
        <v>0</v>
      </c>
      <c r="H61" s="57"/>
      <c r="I61" s="57"/>
      <c r="J61" s="57"/>
      <c r="K61" s="57"/>
    </row>
    <row r="62" spans="2:11" s="18" customFormat="1" ht="25.5" customHeight="1" x14ac:dyDescent="0.25">
      <c r="B62" s="50"/>
      <c r="C62" s="50"/>
      <c r="D62" s="51"/>
      <c r="E62" s="52"/>
      <c r="F62" s="53"/>
      <c r="G62" s="54">
        <f t="shared" si="9"/>
        <v>0</v>
      </c>
      <c r="H62" s="57"/>
      <c r="I62" s="57"/>
      <c r="J62" s="57"/>
      <c r="K62" s="57"/>
    </row>
    <row r="63" spans="2:11" s="18" customFormat="1" ht="25.5" customHeight="1" x14ac:dyDescent="0.25">
      <c r="B63" s="50"/>
      <c r="C63" s="50"/>
      <c r="D63" s="51"/>
      <c r="E63" s="52"/>
      <c r="F63" s="53"/>
      <c r="G63" s="54">
        <f t="shared" si="9"/>
        <v>0</v>
      </c>
      <c r="H63" s="57"/>
      <c r="I63" s="57"/>
      <c r="J63" s="57"/>
      <c r="K63" s="57"/>
    </row>
    <row r="64" spans="2:11" s="18" customFormat="1" ht="25.5" customHeight="1" x14ac:dyDescent="0.25">
      <c r="B64" s="50"/>
      <c r="C64" s="50"/>
      <c r="D64" s="51"/>
      <c r="E64" s="52"/>
      <c r="F64" s="53"/>
      <c r="G64" s="54">
        <f t="shared" si="9"/>
        <v>0</v>
      </c>
      <c r="H64" s="57"/>
      <c r="I64" s="57"/>
      <c r="J64" s="57"/>
      <c r="K64" s="57"/>
    </row>
    <row r="65" spans="2:12" s="18" customFormat="1" ht="25.5" customHeight="1" x14ac:dyDescent="0.25">
      <c r="B65" s="50"/>
      <c r="C65" s="50"/>
      <c r="D65" s="51"/>
      <c r="E65" s="52"/>
      <c r="F65" s="53"/>
      <c r="G65" s="54">
        <f t="shared" si="9"/>
        <v>0</v>
      </c>
      <c r="H65" s="57"/>
      <c r="I65" s="57"/>
      <c r="J65" s="57"/>
      <c r="K65" s="57"/>
    </row>
    <row r="66" spans="2:12" s="18" customFormat="1" ht="25.5" customHeight="1" x14ac:dyDescent="0.25">
      <c r="B66" s="50"/>
      <c r="C66" s="50"/>
      <c r="D66" s="51"/>
      <c r="E66" s="52"/>
      <c r="F66" s="53"/>
      <c r="G66" s="54">
        <f t="shared" si="9"/>
        <v>0</v>
      </c>
      <c r="H66" s="55"/>
      <c r="I66" s="55"/>
      <c r="J66" s="55"/>
      <c r="K66" s="55"/>
    </row>
    <row r="67" spans="2:12" s="18" customFormat="1" ht="25.5" customHeight="1" x14ac:dyDescent="0.25">
      <c r="B67" s="50"/>
      <c r="C67" s="50"/>
      <c r="D67" s="51"/>
      <c r="E67" s="52"/>
      <c r="F67" s="53"/>
      <c r="G67" s="54">
        <f t="shared" si="9"/>
        <v>0</v>
      </c>
      <c r="H67" s="55"/>
      <c r="I67" s="55"/>
      <c r="J67" s="55"/>
      <c r="K67" s="55"/>
    </row>
    <row r="68" spans="2:12" s="18" customFormat="1" ht="25.5" customHeight="1" x14ac:dyDescent="0.25">
      <c r="B68" s="50"/>
      <c r="C68" s="50"/>
      <c r="D68" s="51"/>
      <c r="E68" s="52"/>
      <c r="F68" s="53"/>
      <c r="G68" s="54">
        <f t="shared" si="9"/>
        <v>0</v>
      </c>
      <c r="H68" s="55"/>
      <c r="I68" s="55"/>
      <c r="J68" s="55"/>
      <c r="K68" s="55"/>
    </row>
    <row r="69" spans="2:12" s="18" customFormat="1" ht="25.5" customHeight="1" x14ac:dyDescent="0.25">
      <c r="B69" s="50"/>
      <c r="C69" s="50"/>
      <c r="D69" s="51"/>
      <c r="E69" s="52"/>
      <c r="F69" s="53"/>
      <c r="G69" s="54">
        <f t="shared" si="9"/>
        <v>0</v>
      </c>
      <c r="H69" s="55"/>
      <c r="I69" s="55"/>
      <c r="J69" s="55"/>
      <c r="K69" s="55"/>
    </row>
    <row r="70" spans="2:12" s="18" customFormat="1" ht="25.5" customHeight="1" x14ac:dyDescent="0.25">
      <c r="B70" s="50"/>
      <c r="C70" s="50"/>
      <c r="D70" s="51"/>
      <c r="E70" s="52"/>
      <c r="F70" s="53"/>
      <c r="G70" s="54">
        <f t="shared" si="9"/>
        <v>0</v>
      </c>
      <c r="H70" s="55"/>
      <c r="I70" s="55"/>
      <c r="J70" s="55"/>
      <c r="K70" s="55"/>
    </row>
    <row r="71" spans="2:12" s="18" customFormat="1" ht="25.5" customHeight="1" x14ac:dyDescent="0.25">
      <c r="B71" s="50"/>
      <c r="C71" s="50"/>
      <c r="D71" s="51"/>
      <c r="E71" s="52"/>
      <c r="F71" s="53"/>
      <c r="G71" s="54">
        <f t="shared" si="9"/>
        <v>0</v>
      </c>
      <c r="H71" s="55"/>
      <c r="I71" s="55"/>
      <c r="J71" s="55"/>
      <c r="K71" s="55"/>
    </row>
    <row r="72" spans="2:12" s="18" customFormat="1" ht="25.5" customHeight="1" x14ac:dyDescent="0.25">
      <c r="B72" s="50"/>
      <c r="C72" s="50"/>
      <c r="D72" s="58"/>
      <c r="E72" s="59"/>
      <c r="F72" s="53"/>
      <c r="G72" s="54">
        <f t="shared" si="9"/>
        <v>0</v>
      </c>
      <c r="H72" s="55"/>
      <c r="I72" s="55"/>
      <c r="J72" s="55"/>
      <c r="K72" s="55"/>
    </row>
    <row r="73" spans="2:12" s="18" customFormat="1" ht="25.5" customHeight="1" x14ac:dyDescent="0.25">
      <c r="B73" s="50"/>
      <c r="C73" s="50"/>
      <c r="D73" s="51"/>
      <c r="E73" s="52"/>
      <c r="F73" s="53"/>
      <c r="G73" s="54">
        <f t="shared" si="9"/>
        <v>0</v>
      </c>
      <c r="H73" s="55"/>
      <c r="I73" s="55"/>
      <c r="J73" s="55"/>
      <c r="K73" s="55"/>
    </row>
    <row r="74" spans="2:12" s="18" customFormat="1" ht="25.5" customHeight="1" x14ac:dyDescent="0.25">
      <c r="B74" s="50"/>
      <c r="C74" s="50"/>
      <c r="D74" s="51"/>
      <c r="E74" s="52"/>
      <c r="F74" s="53"/>
      <c r="G74" s="54">
        <f t="shared" si="9"/>
        <v>0</v>
      </c>
      <c r="H74" s="55"/>
      <c r="I74" s="55"/>
      <c r="J74" s="55"/>
      <c r="K74" s="55"/>
    </row>
    <row r="75" spans="2:12" s="18" customFormat="1" ht="25.5" customHeight="1" x14ac:dyDescent="0.25">
      <c r="B75" s="50"/>
      <c r="C75" s="50"/>
      <c r="D75" s="51"/>
      <c r="E75" s="60"/>
      <c r="F75" s="61"/>
      <c r="G75" s="54">
        <f t="shared" si="9"/>
        <v>0</v>
      </c>
      <c r="H75" s="62"/>
      <c r="I75" s="62"/>
      <c r="J75" s="62"/>
      <c r="K75" s="62"/>
    </row>
    <row r="76" spans="2:12" s="18" customFormat="1" ht="20.100000000000001" customHeight="1" x14ac:dyDescent="0.25">
      <c r="C76" s="63" t="s">
        <v>16</v>
      </c>
      <c r="D76" s="64"/>
      <c r="E76" s="65">
        <f>SUM(E50:E75)</f>
        <v>0</v>
      </c>
      <c r="F76" s="66">
        <f>SUM(F50:F75)</f>
        <v>0</v>
      </c>
      <c r="G76" s="67">
        <f>SUM(G50:G75)</f>
        <v>0</v>
      </c>
      <c r="H76" s="68"/>
      <c r="I76" s="24" t="s">
        <v>29</v>
      </c>
      <c r="J76" s="87"/>
    </row>
    <row r="77" spans="2:12" ht="20.100000000000001" customHeight="1" x14ac:dyDescent="0.3">
      <c r="B77" s="18"/>
      <c r="C77" s="18"/>
      <c r="D77" s="69"/>
      <c r="E77" s="70"/>
      <c r="F77" s="70"/>
      <c r="G77" s="70"/>
      <c r="H77" s="71"/>
    </row>
    <row r="78" spans="2:12" ht="20.100000000000001" customHeight="1" thickBot="1" x14ac:dyDescent="0.35">
      <c r="C78" s="2" t="s">
        <v>12</v>
      </c>
      <c r="D78" s="72"/>
      <c r="E78" s="73">
        <f>+F76</f>
        <v>0</v>
      </c>
      <c r="F78" s="74"/>
      <c r="G78" s="74"/>
      <c r="H78" s="75"/>
      <c r="K78" s="25"/>
      <c r="L78" s="25"/>
    </row>
    <row r="79" spans="2:12" ht="20.100000000000001" customHeight="1" thickBot="1" x14ac:dyDescent="0.35">
      <c r="C79" s="2" t="s">
        <v>39</v>
      </c>
      <c r="E79" s="76">
        <f>+E44+F44+G44+E76</f>
        <v>0</v>
      </c>
      <c r="F79" s="74"/>
      <c r="G79" s="77">
        <f>+C6-E79</f>
        <v>0</v>
      </c>
      <c r="H79" s="75" t="s">
        <v>37</v>
      </c>
    </row>
    <row r="80" spans="2:12" s="78" customFormat="1" ht="20.100000000000001" customHeight="1" x14ac:dyDescent="0.3">
      <c r="C80" s="79" t="s">
        <v>36</v>
      </c>
      <c r="D80" s="79"/>
      <c r="E80" s="80">
        <f>+H44+I44+F76</f>
        <v>0</v>
      </c>
      <c r="F80" s="81"/>
      <c r="G80" s="82">
        <f>+C6-E80</f>
        <v>0</v>
      </c>
      <c r="H80" s="75" t="s">
        <v>38</v>
      </c>
      <c r="K80" s="79"/>
    </row>
    <row r="81" spans="3:11" s="78" customFormat="1" ht="20.100000000000001" customHeight="1" x14ac:dyDescent="0.3">
      <c r="C81" s="79"/>
      <c r="D81" s="79"/>
      <c r="E81" s="83"/>
      <c r="F81" s="75"/>
      <c r="G81" s="75"/>
      <c r="H81" s="75"/>
      <c r="K81" s="79"/>
    </row>
    <row r="84" spans="3:11" ht="20.100000000000001" customHeight="1" x14ac:dyDescent="0.3">
      <c r="C84" s="88" t="s">
        <v>35</v>
      </c>
      <c r="D84" s="88"/>
      <c r="E84" s="88"/>
      <c r="F84" s="3" t="s">
        <v>34</v>
      </c>
    </row>
  </sheetData>
  <sortState ref="A47:L51">
    <sortCondition ref="D47:D51"/>
  </sortState>
  <pageMargins left="0.25" right="0.25" top="0.75" bottom="0.75" header="0.3" footer="0.3"/>
  <pageSetup scale="45" fitToHeight="0" orientation="landscape" r:id="rId1"/>
  <rowBreaks count="1" manualBreakCount="1">
    <brk id="4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Victor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Shawntee Milton</dc:creator>
  <cp:lastModifiedBy>Amy Espinoza</cp:lastModifiedBy>
  <cp:lastPrinted>2023-07-26T15:56:50Z</cp:lastPrinted>
  <dcterms:created xsi:type="dcterms:W3CDTF">2019-08-13T00:04:36Z</dcterms:created>
  <dcterms:modified xsi:type="dcterms:W3CDTF">2023-09-06T22:02:18Z</dcterms:modified>
</cp:coreProperties>
</file>