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3050" tabRatio="832"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0">'CDS Definitions'!$A$2:$A$99</definedName>
  </definedNames>
  <calcPr fullCalcOnLoad="1"/>
</workbook>
</file>

<file path=xl/sharedStrings.xml><?xml version="1.0" encoding="utf-8"?>
<sst xmlns="http://schemas.openxmlformats.org/spreadsheetml/2006/main" count="786" uniqueCount="494">
  <si>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</si>
  <si>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</si>
  <si>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</si>
  <si>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H. FINANCIAL AID</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</si>
  <si>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</si>
  <si>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</si>
  <si>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</si>
  <si>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</si>
  <si>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</si>
  <si>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</si>
  <si>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</si>
  <si>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t>Campus Ministries</t>
  </si>
  <si>
    <t>International Student Organization</t>
  </si>
  <si>
    <t>Model UN</t>
  </si>
  <si>
    <t xml:space="preserve">First-time, first-year (freshman) students </t>
  </si>
  <si>
    <r>
      <t xml:space="preserve">Activities offered </t>
    </r>
    <r>
      <rPr>
        <sz val="10"/>
        <rFont val="Arial"/>
        <family val="2"/>
      </rPr>
      <t xml:space="preserve">Identify those programs available at your institution. </t>
    </r>
  </si>
  <si>
    <t>G. ANNUAL EXPENSES</t>
  </si>
  <si>
    <t>Minimum</t>
  </si>
  <si>
    <t>Maximum</t>
  </si>
  <si>
    <t>J. DEGREES CONFERRED</t>
  </si>
  <si>
    <t>J1</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</si>
  <si>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</si>
  <si>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</si>
  <si>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</si>
  <si>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</si>
  <si>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t>760.843.7707</t>
  </si>
  <si>
    <t xml:space="preserve">If there is a separate URL for your school’s online application, please specify: </t>
  </si>
  <si>
    <t>SA11</t>
  </si>
  <si>
    <t>Mission Statement:</t>
  </si>
  <si>
    <t>http://www.vvc.edu/offices/president/about_campus.shtml</t>
  </si>
  <si>
    <t>Teacher certification program (below the postsecondary level)</t>
  </si>
  <si>
    <t>Required fees</t>
  </si>
  <si>
    <t>In-district</t>
  </si>
  <si>
    <t>In-state</t>
  </si>
  <si>
    <t>Out-of-state</t>
  </si>
  <si>
    <t xml:space="preserve">Per credit charge </t>
  </si>
  <si>
    <t>Tuition</t>
  </si>
  <si>
    <t>Tuition &amp; Required Fees</t>
  </si>
  <si>
    <t xml:space="preserve">     In-district</t>
  </si>
  <si>
    <t xml:space="preserve">     In-state</t>
  </si>
  <si>
    <t xml:space="preserve">     Out-of-state</t>
  </si>
  <si>
    <t xml:space="preserve">     Books &amp; Supplies</t>
  </si>
  <si>
    <t>Off campus (not with family)</t>
  </si>
  <si>
    <t xml:space="preserve">     Room &amp; board</t>
  </si>
  <si>
    <t>Off campus (with family)</t>
  </si>
  <si>
    <t xml:space="preserve">     Other expenses</t>
  </si>
  <si>
    <t>SG1</t>
  </si>
  <si>
    <t>SG2</t>
  </si>
  <si>
    <t>SG3</t>
  </si>
  <si>
    <t>SG4</t>
  </si>
  <si>
    <t>SG5</t>
  </si>
  <si>
    <t>SG6</t>
  </si>
  <si>
    <t>SG7</t>
  </si>
  <si>
    <t>SG8</t>
  </si>
  <si>
    <t>SG9</t>
  </si>
  <si>
    <t>SG10</t>
  </si>
  <si>
    <t>B22</t>
  </si>
  <si>
    <t>C. FIRST-TIME, FIRST-YEAR (FRESHMAN) ADMISSION</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</si>
  <si>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</si>
  <si>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</si>
  <si>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F. STUDENT LIFE</t>
  </si>
  <si>
    <t>Percent who live off campus or commute</t>
  </si>
  <si>
    <t>Percent of students age 25 and older</t>
  </si>
  <si>
    <t>Average age of full-time students</t>
  </si>
  <si>
    <t>Average age of all students (full- and part-time)</t>
  </si>
  <si>
    <t>Choral groups</t>
  </si>
  <si>
    <t>Concert band</t>
  </si>
  <si>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</si>
  <si>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 xml:space="preserve">Degrees &amp; Certificates offerred at Victor Valley college </t>
  </si>
  <si>
    <t>SJ1</t>
  </si>
  <si>
    <t>http://www.vvc.edu/degrees-certificates</t>
  </si>
  <si>
    <t>Students</t>
  </si>
  <si>
    <t>Faculty</t>
  </si>
  <si>
    <t>Unknown</t>
  </si>
  <si>
    <t>to 1</t>
  </si>
  <si>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</si>
  <si>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</si>
  <si>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t>For Two-Year Institutions</t>
  </si>
  <si>
    <t>Open admission policy as described above for most students, but--</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</si>
  <si>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</si>
  <si>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</si>
  <si>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t>Data is generated internally through the IR Office using the DSS</t>
  </si>
  <si>
    <t>Source: IPEDS</t>
  </si>
  <si>
    <t>Certificates</t>
  </si>
  <si>
    <r>
      <t xml:space="preserve">Common Application: </t>
    </r>
    <r>
      <rPr>
        <sz val="10"/>
        <color indexed="8"/>
        <rFont val="Arial"/>
        <family val="2"/>
      </rPr>
      <t>CCCApply online application</t>
    </r>
  </si>
  <si>
    <r>
      <t xml:space="preserve">Credit hour: </t>
    </r>
    <r>
      <rPr>
        <sz val="10"/>
        <color indexed="8"/>
        <rFont val="Arial"/>
        <family val="2"/>
      </rPr>
      <t>A unit of measure representing an hour (50 minutes) of instruction over a 16-week period in a semester. It is applied toward the total number of hours needed for completing the requirements of a degree, diploma, certificate, or other formal award.</t>
    </r>
  </si>
  <si>
    <r>
      <t xml:space="preserve">Concurrent enrollment: </t>
    </r>
    <r>
      <rPr>
        <sz val="10"/>
        <color indexed="8"/>
        <rFont val="Arial"/>
        <family val="2"/>
      </rPr>
      <t xml:space="preserve">A program through which high school students may enroll in college courses while still enrolled in high school. </t>
    </r>
  </si>
  <si>
    <r>
      <t xml:space="preserve">First-time student: </t>
    </r>
    <r>
      <rPr>
        <sz val="10"/>
        <color indexed="8"/>
        <rFont val="Arial"/>
        <family val="2"/>
      </rPr>
      <t xml:space="preserve">A student who is new to VVC until completion of their first full-length term.  </t>
    </r>
  </si>
  <si>
    <t>Degree-Seeking
First-Time</t>
  </si>
  <si>
    <t>Yes</t>
  </si>
  <si>
    <t>No</t>
  </si>
  <si>
    <t>D. TRANSFER ADMISSION</t>
  </si>
  <si>
    <t>Fall Applicants</t>
  </si>
  <si>
    <t>All definitions related to the financial aid section appear at the end of the Definitions document.</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</si>
  <si>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</si>
  <si>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</si>
  <si>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</si>
  <si>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</si>
  <si>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</si>
  <si>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</si>
  <si>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</si>
  <si>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</si>
  <si>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</si>
  <si>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</si>
  <si>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</si>
  <si>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</si>
  <si>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</si>
  <si>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</si>
  <si>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</si>
  <si>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</si>
  <si>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Must a transfer applicant have a minimum number of credits completed or else must apply as an entering freshman?</t>
  </si>
  <si>
    <t>G2</t>
  </si>
  <si>
    <t>G3</t>
  </si>
  <si>
    <t>Do tuition and fees vary by year of study (e.g., sophomore, junior, senior)?</t>
  </si>
  <si>
    <t>Admission Policies</t>
  </si>
  <si>
    <t>Application Fee</t>
  </si>
  <si>
    <t>Does your institution have an application fee?</t>
  </si>
  <si>
    <t>Amount of application fee:</t>
  </si>
  <si>
    <t>Application closing date</t>
  </si>
  <si>
    <t>Does your institution have an application closing date?</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</si>
  <si>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</si>
  <si>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</si>
  <si>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</si>
  <si>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</si>
  <si>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</si>
  <si>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Awarded aid</t>
    </r>
    <r>
      <rPr>
        <sz val="10"/>
        <rFont val="Arial"/>
        <family val="0"/>
      </rPr>
      <t>: The dollar amounts offered to financial aid applicants.</t>
    </r>
  </si>
  <si>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</si>
  <si>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</si>
  <si>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</si>
  <si>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</si>
  <si>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</si>
  <si>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</si>
  <si>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</si>
  <si>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</si>
  <si>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</si>
  <si>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</si>
  <si>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</si>
  <si>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</si>
  <si>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</si>
  <si>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</si>
  <si>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In addition</t>
    </r>
    <r>
      <rPr>
        <sz val="10"/>
        <rFont val="Arial"/>
        <family val="2"/>
      </rPr>
      <t>, does your institution use applicants' test scores for academic advising?</t>
    </r>
  </si>
  <si>
    <t>Accelerated program (PACE)</t>
  </si>
  <si>
    <t>Cross-registration (with CSUs)</t>
  </si>
  <si>
    <t>Please indicate which tests your institution uses for placement:</t>
  </si>
  <si>
    <t xml:space="preserve">Yes </t>
  </si>
  <si>
    <t>SC8G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</si>
  <si>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</si>
  <si>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 xml:space="preserve">     City/State/Zip/Country:</t>
  </si>
  <si>
    <t>Main Phone Number:</t>
  </si>
  <si>
    <t>Admissions Office Mailing Address:</t>
  </si>
  <si>
    <t>Classify your undergraduate institution:</t>
  </si>
  <si>
    <t>Degrees offered by your institution:</t>
  </si>
  <si>
    <t>Retention Rates (our Persistence)</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</si>
  <si>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</si>
  <si>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</si>
  <si>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</si>
  <si>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</si>
  <si>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B1</t>
  </si>
  <si>
    <t>B2</t>
  </si>
  <si>
    <t>B3</t>
  </si>
  <si>
    <t>Does your institution enroll transfer students?  (If no, please skip to Section E)</t>
  </si>
  <si>
    <t>D1</t>
  </si>
  <si>
    <t>D2</t>
  </si>
  <si>
    <t>D3</t>
  </si>
  <si>
    <t>D4</t>
  </si>
  <si>
    <t>Winter</t>
  </si>
  <si>
    <t xml:space="preserve">If yes, what is the minimum number of credits and the unit of measure?  </t>
  </si>
  <si>
    <t>D10</t>
  </si>
  <si>
    <t>Transfer Credit Policies</t>
  </si>
  <si>
    <t>D12</t>
  </si>
  <si>
    <t xml:space="preserve">Report the lowest grade earned for any course that may be transferred for credit:  </t>
  </si>
  <si>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</si>
  <si>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</si>
  <si>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</si>
  <si>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</si>
  <si>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</si>
  <si>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</si>
  <si>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</si>
  <si>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</si>
  <si>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</si>
  <si>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</si>
  <si>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</si>
  <si>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I. INSTRUCTIONAL FACULTY AND CLASS SIZE</t>
  </si>
  <si>
    <t>Full-Time</t>
  </si>
  <si>
    <t>Part-Time</t>
  </si>
  <si>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</si>
  <si>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</si>
  <si>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</si>
  <si>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</si>
  <si>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</si>
  <si>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t>African American</t>
  </si>
  <si>
    <t>Asian</t>
  </si>
  <si>
    <t>Filipino</t>
  </si>
  <si>
    <t>Other Non-White</t>
  </si>
  <si>
    <t>Pacific Islander</t>
  </si>
  <si>
    <t>Uncollected</t>
  </si>
  <si>
    <t>White</t>
  </si>
  <si>
    <t>F2</t>
  </si>
  <si>
    <t>F1</t>
  </si>
  <si>
    <t>Name of College/University:</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</si>
  <si>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</si>
  <si>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t>A.  General Information</t>
  </si>
  <si>
    <t>Address Information</t>
  </si>
  <si>
    <t>Mailing Address:</t>
  </si>
  <si>
    <t>WWW Home Page Address:</t>
  </si>
  <si>
    <t>Admissions Phone Number:</t>
  </si>
  <si>
    <t>Admissions E-mail Address:</t>
  </si>
  <si>
    <r>
      <t xml:space="preserve">Source of institutional control </t>
    </r>
    <r>
      <rPr>
        <sz val="10"/>
        <rFont val="Arial"/>
        <family val="2"/>
      </rPr>
      <t>(Check only one)</t>
    </r>
    <r>
      <rPr>
        <b/>
        <sz val="10"/>
        <rFont val="Arial"/>
        <family val="2"/>
      </rPr>
      <t>:</t>
    </r>
  </si>
  <si>
    <t>Public</t>
  </si>
  <si>
    <t>Coeducational college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</si>
  <si>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</si>
  <si>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</si>
  <si>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</si>
  <si>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</si>
  <si>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</si>
  <si>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</si>
  <si>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C6</t>
  </si>
  <si>
    <t>C13</t>
  </si>
  <si>
    <t>C14</t>
  </si>
  <si>
    <t>C15</t>
  </si>
  <si>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</si>
  <si>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</si>
  <si>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</si>
  <si>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</si>
  <si>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Primarily instruction</t>
  </si>
  <si>
    <t>Executive/administrative/managerial</t>
  </si>
  <si>
    <t>Other professionals (support/service)</t>
  </si>
  <si>
    <t>Clerical and secretarial</t>
  </si>
  <si>
    <t>Skilled crafts</t>
  </si>
  <si>
    <t>Service/maintenance</t>
  </si>
  <si>
    <t>Technical and Paraprofessionals</t>
  </si>
  <si>
    <t>Male</t>
  </si>
  <si>
    <t>Female</t>
  </si>
  <si>
    <t>Grand Total</t>
  </si>
  <si>
    <t>Black, non-Hispanic</t>
  </si>
  <si>
    <t>American Indian/Alaskan Native</t>
  </si>
  <si>
    <t>Asian/Pacific Islander</t>
  </si>
  <si>
    <t>White, non-Hispanic</t>
  </si>
  <si>
    <t>Race/ethnicity unknown</t>
  </si>
  <si>
    <t>Full-time Faculty</t>
  </si>
  <si>
    <t>Part-time Faculty</t>
  </si>
  <si>
    <t>Nonresident Alien</t>
  </si>
  <si>
    <t>Full-time Staff</t>
  </si>
  <si>
    <t>#</t>
  </si>
  <si>
    <t>Part-time Staff</t>
  </si>
  <si>
    <r>
      <t>Percentage</t>
    </r>
    <r>
      <rPr>
        <sz val="10"/>
        <rFont val="Arial"/>
        <family val="2"/>
      </rPr>
      <t xml:space="preserve"> of full-time, first-time degree-seeking undergraduates who received any financial aid during the full academic year</t>
    </r>
  </si>
  <si>
    <t>SH1-SH13</t>
  </si>
  <si>
    <t>Number of Students Receiving Aid</t>
  </si>
  <si>
    <t>Percentage of Cohort Receiving Aid</t>
  </si>
  <si>
    <t>Average Amount of Aid They Received</t>
  </si>
  <si>
    <r>
      <t>Federal grants</t>
    </r>
    <r>
      <rPr>
        <sz val="10"/>
        <rFont val="Arial"/>
        <family val="0"/>
      </rPr>
      <t xml:space="preserve"> (grants/educational assistance funds)</t>
    </r>
  </si>
  <si>
    <r>
      <t>State/local government grants</t>
    </r>
    <r>
      <rPr>
        <sz val="10"/>
        <rFont val="Arial"/>
        <family val="0"/>
      </rPr>
      <t xml:space="preserve"> (grants/scholarships/waivers) </t>
    </r>
  </si>
  <si>
    <r>
      <t>Institutional grants</t>
    </r>
    <r>
      <rPr>
        <sz val="10"/>
        <rFont val="Arial"/>
        <family val="0"/>
      </rPr>
      <t xml:space="preserve"> (scholarships/fellowships)</t>
    </r>
  </si>
  <si>
    <r>
      <t>Loans to students</t>
    </r>
    <r>
      <rPr>
        <sz val="10"/>
        <rFont val="Arial"/>
        <family val="0"/>
      </rPr>
      <t xml:space="preserve"> (Include Perkin loan)</t>
    </r>
  </si>
  <si>
    <t>SB12</t>
  </si>
  <si>
    <t>NA</t>
  </si>
  <si>
    <t xml:space="preserve">    selective admission to some programs (e.g. Nursing)</t>
  </si>
  <si>
    <t>Accuplacer</t>
  </si>
  <si>
    <t>x</t>
  </si>
  <si>
    <t>D</t>
  </si>
  <si>
    <t>Received Aid</t>
  </si>
  <si>
    <t>(Fall cohort)</t>
  </si>
  <si>
    <t>%</t>
  </si>
  <si>
    <t>Total number of undergraduate students</t>
  </si>
  <si>
    <r>
      <t>Percentage</t>
    </r>
    <r>
      <rPr>
        <sz val="10"/>
        <rFont val="Arial"/>
        <family val="2"/>
      </rPr>
      <t xml:space="preserve"> of undergraduates who were full-time, first-time, degree/certificate-seeking </t>
    </r>
  </si>
  <si>
    <r>
      <t>Institutional scholarships and grants</t>
    </r>
    <r>
      <rPr>
        <sz val="10"/>
        <color indexed="8"/>
        <rFont val="Arial"/>
        <family val="2"/>
      </rPr>
      <t>: Endowed scholarships, annual gifts and tuition funded grants for which the institution determines the recipient.</t>
    </r>
  </si>
  <si>
    <t>All other
degree-seeking</t>
  </si>
  <si>
    <t>Total
Undergraduates (degree-seeking)</t>
  </si>
  <si>
    <t>Academic year calendar:</t>
  </si>
  <si>
    <t>Other (describe):</t>
  </si>
  <si>
    <t>Certificate</t>
  </si>
  <si>
    <t>Diploma</t>
  </si>
  <si>
    <t>Associate</t>
  </si>
  <si>
    <t>B. ENROLLMENT AND PERSISTENCE</t>
  </si>
  <si>
    <t>FULL-TIME</t>
  </si>
  <si>
    <t>PART-TIME</t>
  </si>
  <si>
    <t>Men</t>
  </si>
  <si>
    <t>Women</t>
  </si>
  <si>
    <t>Undergraduates</t>
  </si>
  <si>
    <t>Degree-seeking, first-time freshmen</t>
  </si>
  <si>
    <t>All other degree-seeking</t>
  </si>
  <si>
    <t>Total degree-seeking</t>
  </si>
  <si>
    <t>I2</t>
  </si>
  <si>
    <t>I3</t>
  </si>
  <si>
    <t>Student to Faculty Ratio</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</si>
  <si>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</si>
  <si>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</si>
  <si>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Cooperative education program</t>
  </si>
  <si>
    <t>Percent who are from out of state (exclude international/nonresident aliens from the numerator and denominator)</t>
  </si>
  <si>
    <t>C8D</t>
  </si>
  <si>
    <t>Institutional Research Office</t>
  </si>
  <si>
    <t>NOTE: Credit only / ed goal in(abcde/12345) 1st census / res&amp;nres</t>
  </si>
  <si>
    <t>Graduation Rates</t>
  </si>
  <si>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</si>
  <si>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</si>
  <si>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t>Financial Aid Phone Number:</t>
  </si>
  <si>
    <t>760.245.4271  ext.2377</t>
  </si>
  <si>
    <t>Financial Aid Fax Number:</t>
  </si>
  <si>
    <t>Financial Aid E-mail Address:</t>
  </si>
  <si>
    <t>Financila Aid Web Address:</t>
  </si>
  <si>
    <t>Institutional Exam (Accuplacer)</t>
  </si>
  <si>
    <t xml:space="preserve">Please indicate which test your instuitution uses for honoring credit: </t>
  </si>
  <si>
    <t>N/A</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</si>
  <si>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</si>
  <si>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Counseling service: </t>
    </r>
    <r>
      <rPr>
        <sz val="10"/>
        <color indexed="8"/>
        <rFont val="Arial"/>
        <family val="2"/>
      </rPr>
      <t>Activities designed to assist students in making plans and decisions related to their education, career, or personal development.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</si>
  <si>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</si>
  <si>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</si>
  <si>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</si>
  <si>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</si>
  <si>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</si>
  <si>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</si>
  <si>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</si>
  <si>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Personal counseling</t>
    </r>
    <r>
      <rPr>
        <sz val="10"/>
        <color indexed="8"/>
        <rFont val="Arial"/>
        <family val="2"/>
      </rPr>
      <t>: One-on-one or group counseling with trained professionals for students who want to explore personal, educational, or vocational issues.</t>
    </r>
  </si>
  <si>
    <t>AP (Advanced Placement)</t>
  </si>
  <si>
    <t>CLEP (College Level Examination Program)</t>
  </si>
  <si>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</si>
  <si>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i/>
        <sz val="10"/>
        <color indexed="8"/>
        <rFont val="Arial"/>
        <family val="2"/>
      </rPr>
      <t>:</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</si>
  <si>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i/>
        <sz val="10"/>
        <color indexed="8"/>
        <rFont val="Arial"/>
        <family val="2"/>
      </rPr>
      <t>:</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</si>
  <si>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i/>
        <sz val="10"/>
        <color indexed="8"/>
        <rFont val="Arial"/>
        <family val="2"/>
      </rPr>
      <t>:</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</si>
  <si>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t>SA3</t>
  </si>
  <si>
    <t>SA4</t>
  </si>
  <si>
    <t>SA5</t>
  </si>
  <si>
    <t>SA6</t>
  </si>
  <si>
    <t>SA7</t>
  </si>
  <si>
    <t>SA8</t>
  </si>
  <si>
    <t>Chief Administrator Name:</t>
  </si>
  <si>
    <t>SA9</t>
  </si>
  <si>
    <t>SA10</t>
  </si>
  <si>
    <t>Chief Administrator Title:</t>
  </si>
  <si>
    <t>Chief Administrator E-mail Address:</t>
  </si>
  <si>
    <r>
      <t xml:space="preserve">Undergraduate: </t>
    </r>
    <r>
      <rPr>
        <sz val="10"/>
        <color indexed="8"/>
        <rFont val="Arial"/>
        <family val="2"/>
      </rPr>
      <t>A student enrolled in a four- or five-year bachelor’s degree program, an associate degree program, or a vocational or technical program below the baccalaureate.</t>
    </r>
  </si>
  <si>
    <t>A0</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</si>
  <si>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</si>
  <si>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</si>
  <si>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</si>
  <si>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</si>
  <si>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</si>
  <si>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</si>
  <si>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</si>
  <si>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</si>
  <si>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</si>
  <si>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Victor Valley College</t>
  </si>
  <si>
    <t xml:space="preserve">Mark Clair  /  Jennifer Larriva </t>
  </si>
  <si>
    <t>760.245.4271  ext. 2648  /  2477</t>
  </si>
  <si>
    <t>Victorville, CA. 92395 USA</t>
  </si>
  <si>
    <t>760.245.4271</t>
  </si>
  <si>
    <t>760.245.4271  ext. 2373</t>
  </si>
  <si>
    <t xml:space="preserve">Same as above </t>
  </si>
  <si>
    <t>http://www.cccapply.org/Applications/California_Community_College/apply/Victor_Valley_College.html</t>
  </si>
  <si>
    <t>SA1</t>
  </si>
  <si>
    <t>Admissions Web Address</t>
  </si>
  <si>
    <t>SA2</t>
  </si>
  <si>
    <t>http://www.vvc.edu/offices/admissions-records/index.htm</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</si>
  <si>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</si>
  <si>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</si>
  <si>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</si>
  <si>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</si>
  <si>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E3</t>
  </si>
  <si>
    <t>Respondent Information</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</si>
  <si>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</si>
  <si>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t>18422 Bear Valley Rd.</t>
  </si>
  <si>
    <t>www.vvc.edu</t>
  </si>
  <si>
    <t>X</t>
  </si>
  <si>
    <t>2 Primary Semesters / 2 Intersessions</t>
  </si>
  <si>
    <t>Victorville, California 92395-5850 USA</t>
  </si>
  <si>
    <t>GRAND TOTAL ALL STUDENTS</t>
  </si>
  <si>
    <t>Hispanic</t>
  </si>
  <si>
    <t>TOTAL</t>
  </si>
  <si>
    <t>Persistence</t>
  </si>
  <si>
    <t>Associate degrees</t>
  </si>
  <si>
    <t>B12</t>
  </si>
  <si>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</si>
  <si>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</si>
  <si>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</si>
  <si>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E. ACADEMIC OFFERINGS AND POLICIES</t>
  </si>
  <si>
    <r>
      <t xml:space="preserve">Special study options: </t>
    </r>
    <r>
      <rPr>
        <sz val="10"/>
        <rFont val="Arial"/>
        <family val="2"/>
      </rPr>
      <t>Identify those programs available at your institution. Refer to the glossary for definitions.</t>
    </r>
  </si>
  <si>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</si>
  <si>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</si>
  <si>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</si>
  <si>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</si>
  <si>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</si>
  <si>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</si>
  <si>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</si>
  <si>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</si>
  <si>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</si>
  <si>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</si>
  <si>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</si>
  <si>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</si>
  <si>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Weekend college</t>
  </si>
  <si>
    <t>Other (specify):</t>
  </si>
  <si>
    <t>Areas in which all or most students are required to complete some course work prior to graduation:</t>
  </si>
  <si>
    <t>Does an open admission policy, if reported, apply to transfer students?</t>
  </si>
  <si>
    <t>http://www.vvc.edu/degrees-certificates/</t>
  </si>
  <si>
    <r>
      <t xml:space="preserve">Freshman: </t>
    </r>
    <r>
      <rPr>
        <sz val="10"/>
        <color indexed="8"/>
        <rFont val="Arial"/>
        <family val="2"/>
      </rPr>
      <t>A first-year undergraduate student.</t>
    </r>
  </si>
  <si>
    <r>
      <t xml:space="preserve">Full-time student (undergraduate): </t>
    </r>
    <r>
      <rPr>
        <sz val="10"/>
        <color indexed="8"/>
        <rFont val="Arial"/>
        <family val="2"/>
      </rPr>
      <t>A student enrolled for 12 or more semester credits, 12 or more quarter credits, or 24 or more contact hours a week each term.</t>
    </r>
  </si>
  <si>
    <t>Basis for Selection</t>
  </si>
  <si>
    <t>Enrolled Applicants</t>
  </si>
  <si>
    <t>Total</t>
  </si>
  <si>
    <t>Application for Admission</t>
  </si>
  <si>
    <t>Indicate terms for which transfers may enroll:</t>
  </si>
  <si>
    <t>Fall</t>
  </si>
  <si>
    <t>Spring</t>
  </si>
  <si>
    <t>Summer</t>
  </si>
  <si>
    <t>Undergraduate Class Size</t>
  </si>
  <si>
    <t>CLASS SECTIONS</t>
  </si>
  <si>
    <t>2-9</t>
  </si>
  <si>
    <t>10-19</t>
  </si>
  <si>
    <t>20-29</t>
  </si>
  <si>
    <t>30-39</t>
  </si>
  <si>
    <t>40-49</t>
  </si>
  <si>
    <t>50-99</t>
  </si>
  <si>
    <t>100+</t>
  </si>
  <si>
    <t>I1</t>
  </si>
  <si>
    <t>C8G</t>
  </si>
  <si>
    <t>Are first-time, first-year students accepted for terms other than the fall?</t>
  </si>
  <si>
    <r>
      <t xml:space="preserve">Degree: </t>
    </r>
    <r>
      <rPr>
        <sz val="10"/>
        <color indexed="8"/>
        <rFont val="Arial"/>
        <family val="2"/>
      </rPr>
      <t>An award conferred by a college, university, or other postsecondary education institution as official recognition for the successful completion of a program of studies.</t>
    </r>
  </si>
  <si>
    <t>http://www.vvc.edu/offices/oie/reports.shtml</t>
  </si>
  <si>
    <t>Dr. Christopher C. O'Hearn</t>
  </si>
  <si>
    <t xml:space="preserve">Grants or scholarships from Federal, State, or Local Governments, or the Institution </t>
  </si>
  <si>
    <t>SH1-SH14</t>
  </si>
  <si>
    <t>Types of Aid                                                                       (All undergraduate students)</t>
  </si>
  <si>
    <t>Pell Grants</t>
  </si>
  <si>
    <t>Federal Student Loans</t>
  </si>
  <si>
    <t>2000 Classification</t>
  </si>
  <si>
    <t>Awards</t>
  </si>
  <si>
    <t>% of Category</t>
  </si>
  <si>
    <t>Agriculture- agriculture operations- and related sciences.</t>
  </si>
  <si>
    <t>Associate's degree</t>
  </si>
  <si>
    <t>Business- management- marketing- and related support services.</t>
  </si>
  <si>
    <t>Computer and information sciences and support services.</t>
  </si>
  <si>
    <t>Construction trades.</t>
  </si>
  <si>
    <t>Engineering technologies/technicians.</t>
  </si>
  <si>
    <t>Family and consumer sciences/human sciences.</t>
  </si>
  <si>
    <t>Health professions and related clinical sciences.</t>
  </si>
  <si>
    <t>Liberal arts and sciences- general studies and humanities.</t>
  </si>
  <si>
    <t>Mechanic and repair technologies/technicians.</t>
  </si>
  <si>
    <t>Precision production.</t>
  </si>
  <si>
    <t>Security and protective services.</t>
  </si>
  <si>
    <t>Visual and performing arts.</t>
  </si>
  <si>
    <t>Award of at least 1 but less than 2 academic years</t>
  </si>
  <si>
    <t>Legal professions and studies.</t>
  </si>
  <si>
    <t>Award of at least 2 but less than 4 academic years</t>
  </si>
  <si>
    <t>Award of less than 1 academic year</t>
  </si>
  <si>
    <t xml:space="preserve">CIP </t>
  </si>
  <si>
    <t>greta.moon@vvc.edu</t>
  </si>
  <si>
    <t>christopher.o'hearn@vvc.edu</t>
  </si>
  <si>
    <t>Superintendent President</t>
  </si>
  <si>
    <t>mark.clair@vvc.edu  /  jennifer.larriva@vvc.edu</t>
  </si>
  <si>
    <t>2010-11</t>
  </si>
  <si>
    <t>2011-12</t>
  </si>
  <si>
    <t>Institutional Research Coordinator / Research Analyst</t>
  </si>
  <si>
    <t>760.243.2781</t>
  </si>
  <si>
    <t>arthur.lopez@vvc.edu</t>
  </si>
  <si>
    <t>http://www.vvc.edu/offices/financial-aid/</t>
  </si>
  <si>
    <t xml:space="preserve">NOTE: All data originated from IPEDS Student Financial Aid  </t>
  </si>
  <si>
    <t>NOTE: IPEDS</t>
  </si>
  <si>
    <t>Position</t>
  </si>
  <si>
    <t>Race/Ethnicity</t>
  </si>
  <si>
    <t>TOTAL certificates</t>
  </si>
  <si>
    <t>TOTAL degrees</t>
  </si>
  <si>
    <t>Percentage</t>
  </si>
  <si>
    <t>Multiple Races</t>
  </si>
  <si>
    <r>
      <t xml:space="preserve">Institutional Enrollment - Men and Women </t>
    </r>
    <r>
      <rPr>
        <sz val="10"/>
        <rFont val="Arial"/>
        <family val="2"/>
      </rPr>
      <t>Provide numbers of students for each of the following categories as of the institution's official fall reporting date or as of October 15, 2012.</t>
    </r>
  </si>
  <si>
    <r>
      <t xml:space="preserve">Enrollment by Racial/Ethnic Category. </t>
    </r>
    <r>
      <rPr>
        <sz val="10"/>
        <rFont val="Arial"/>
        <family val="2"/>
      </rPr>
      <t>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t>
    </r>
  </si>
  <si>
    <t>Number of degrees awarded from July 1, 2011 to June 30, 2012</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</si>
  <si>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</si>
  <si>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Please provide data for the 2009 cohort if available. If 2009 cohort data are not available, provide data for the 2008 cohort.</t>
  </si>
  <si>
    <t xml:space="preserve">Initial 2009 cohort, total of first-time, full-time degree/certificate-seeking students: </t>
  </si>
  <si>
    <r>
      <t>Total transfer ready</t>
    </r>
    <r>
      <rPr>
        <sz val="10"/>
        <rFont val="Arial"/>
        <family val="2"/>
      </rPr>
      <t xml:space="preserve"> in Fall 2012</t>
    </r>
    <r>
      <rPr>
        <sz val="10"/>
        <rFont val="Arial"/>
        <family val="0"/>
      </rPr>
      <t>:
(&gt;= 60 credits)</t>
    </r>
  </si>
  <si>
    <t xml:space="preserve">For the cohort of all full-time degree-seeking undergraduate students who entered your institution as freshmen in fall 2011 (or the preceding summer term), what percentage was enrolled at your institution as of the date your institution calculates its official enrollment in fall 2012? </t>
  </si>
  <si>
    <r>
      <t xml:space="preserve">Percentages of first-time, first-year (freshman) </t>
    </r>
    <r>
      <rPr>
        <b/>
        <sz val="10"/>
        <rFont val="Arial"/>
        <family val="2"/>
      </rPr>
      <t>degree-seeking</t>
    </r>
    <r>
      <rPr>
        <sz val="10"/>
        <rFont val="Arial"/>
        <family val="2"/>
      </rPr>
      <t xml:space="preserve"> students and all degree-seeking undergraduates enrolled in fall 2012 who fit the following categories:</t>
    </r>
  </si>
  <si>
    <t>Charges to full-time undergraduate students for the full academic year 2012-13</t>
  </si>
  <si>
    <t>2012-13</t>
  </si>
  <si>
    <t>Price of attendance for full-time undergraduate students for the full academic year</t>
  </si>
  <si>
    <t>Number of credits per semester a student can take for the stated full-time tuition</t>
  </si>
  <si>
    <t>Number of full-time, first-time degree/certificate-seeking undergraduate students, Fall 2011</t>
  </si>
  <si>
    <t>Number of full-time, first-time degree/certificate-seeking undergraduates (fall cohort = 931) who received any financial aid during the full academic year</t>
  </si>
  <si>
    <t>Types of Aid                                                                      (Full-time, first-time degree/certificate-seeking undergraduates (fall cohort = 931)</t>
  </si>
  <si>
    <t xml:space="preserve">NOTE: Full-time staff by Race/Ethnicity (763) does not match Full-time staff by Position (770) because 7 faculty are incorrectly coded as not being on tenure track.   </t>
  </si>
  <si>
    <t xml:space="preserve">Source: Winter 2012 IPEDS </t>
  </si>
  <si>
    <t>Source: Winter 2012 IPEDS = FTE faculty &amp; Fall 2011 Quickfacts = students</t>
  </si>
  <si>
    <t>Degrees conferred between July 1, 2011 and June 30, 2012</t>
  </si>
  <si>
    <t>Awards/degrees conferred by program (CIP), award level, race/ethnicity, and gender: Academic year 2011-12</t>
  </si>
  <si>
    <t>Biologicla and Physical Sciences</t>
  </si>
  <si>
    <t xml:space="preserve">Restaurant, Culinary, Catering </t>
  </si>
  <si>
    <t>Emergency Medical Technology</t>
  </si>
  <si>
    <t>Provide the number of students who enrolled as degree-seeking transfer students in fall 2012.</t>
  </si>
  <si>
    <t>Please report the number of instructional faculty members in each category for Fall 2012. Include faculty who are on your institution’s payroll on the census date your institution uses for IPEDS/AAUP (November 1, 2012).</t>
  </si>
  <si>
    <t xml:space="preserve">Report the Fall 2012 ratio of full-time equivalent students (full-time plus 1/3 part time) to full-time equivalent instructional faculty (full time plus 1/3 part time). </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</si>
  <si>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</si>
  <si>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</si>
  <si>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</si>
  <si>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r>
      <t>Report for the cohort of all full-time, first-time</t>
    </r>
    <r>
      <rPr>
        <sz val="10"/>
        <rFont val="Arial"/>
        <family val="0"/>
      </rPr>
      <t xml:space="preserve"> degree-seeking undergraduate students who entered in fall 2011 (or the preceding summer term).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</si>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</sst>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57">
    <font>
      <sz val="10"/>
      <name val="Arial"/>
      <family val="0"/>
    </font>
    <font>
      <b/>
      <sz val="14"/>
      <name val="Arial"/>
      <family val="2"/>
    </font>
    <font>
      <b/>
      <sz val="10"/>
      <name val="Arial"/>
      <family val="2"/>
    </font>
    <font>
      <b/>
      <sz val="12"/>
      <name val="Arial"/>
      <family val="2"/>
    </font>
    <font>
      <sz val="8"/>
      <name val="Arial"/>
      <family val="2"/>
    </font>
    <font>
      <sz val="10"/>
      <color indexed="8"/>
      <name val="Arial"/>
      <family val="2"/>
    </font>
    <font>
      <sz val="10"/>
      <name val="Times New Roman"/>
      <family val="1"/>
    </font>
    <font>
      <sz val="9"/>
      <color indexed="8"/>
      <name val="Times New Roman"/>
      <family val="1"/>
    </font>
    <font>
      <b/>
      <sz val="10"/>
      <color indexed="8"/>
      <name val="Arial"/>
      <family val="2"/>
    </font>
    <font>
      <i/>
      <sz val="10"/>
      <color indexed="8"/>
      <name val="Arial"/>
      <family val="2"/>
    </font>
    <font>
      <sz val="9"/>
      <name val="Arial"/>
      <family val="2"/>
    </font>
    <font>
      <b/>
      <i/>
      <sz val="10"/>
      <name val="Arial"/>
      <family val="2"/>
    </font>
    <font>
      <u val="single"/>
      <sz val="10"/>
      <color indexed="12"/>
      <name val="Arial"/>
      <family val="2"/>
    </font>
    <font>
      <u val="single"/>
      <sz val="10"/>
      <color indexed="36"/>
      <name val="Arial"/>
      <family val="2"/>
    </font>
    <font>
      <sz val="10"/>
      <color indexed="22"/>
      <name val="Arial"/>
      <family val="2"/>
    </font>
    <font>
      <b/>
      <sz val="10"/>
      <color indexed="22"/>
      <name val="Arial"/>
      <family val="2"/>
    </font>
    <font>
      <sz val="9"/>
      <color indexed="22"/>
      <name val="Times New Roman"/>
      <family val="1"/>
    </font>
    <font>
      <sz val="10"/>
      <color indexed="22"/>
      <name val="Times New Roman"/>
      <family val="1"/>
    </font>
    <font>
      <sz val="9"/>
      <color indexed="22"/>
      <name val="Arial"/>
      <family val="2"/>
    </font>
    <font>
      <u val="single"/>
      <sz val="10"/>
      <name val="Arial"/>
      <family val="2"/>
    </font>
    <font>
      <b/>
      <sz val="9"/>
      <name val="Arial"/>
      <family val="2"/>
    </font>
    <font>
      <sz val="9"/>
      <name val="Times New Roman"/>
      <family val="1"/>
    </font>
    <font>
      <u val="single"/>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hair"/>
      <right style="hair"/>
      <top style="hair"/>
      <bottom style="hair"/>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7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0" fontId="2" fillId="0" borderId="12" xfId="0" applyFont="1" applyBorder="1" applyAlignment="1">
      <alignment/>
    </xf>
    <xf numFmtId="14" fontId="0" fillId="0" borderId="13" xfId="0" applyNumberFormat="1" applyBorder="1" applyAlignment="1" quotePrefix="1">
      <alignment/>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3" fillId="0" borderId="0" xfId="0" applyFont="1" applyAlignment="1">
      <alignment/>
    </xf>
    <xf numFmtId="37" fontId="0" fillId="0" borderId="0" xfId="0" applyNumberFormat="1" applyBorder="1" applyAlignment="1">
      <alignment/>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0" fillId="0" borderId="0" xfId="0" applyBorder="1" applyAlignment="1">
      <alignment/>
    </xf>
    <xf numFmtId="0" fontId="3" fillId="0" borderId="0" xfId="0" applyFont="1" applyAlignment="1">
      <alignment vertical="top"/>
    </xf>
    <xf numFmtId="0" fontId="2" fillId="0" borderId="10" xfId="0" applyFont="1" applyBorder="1" applyAlignment="1">
      <alignment horizontal="center" vertic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0" xfId="0" applyBorder="1" applyAlignment="1">
      <alignment horizontal="left" vertical="top" wrapText="1"/>
    </xf>
    <xf numFmtId="0" fontId="7" fillId="0" borderId="0" xfId="0" applyFont="1" applyAlignment="1">
      <alignment vertical="top" wrapText="1"/>
    </xf>
    <xf numFmtId="0" fontId="0" fillId="0" borderId="15"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0" fillId="33" borderId="10" xfId="0" applyFill="1" applyBorder="1" applyAlignment="1">
      <alignment vertical="center"/>
    </xf>
    <xf numFmtId="49" fontId="0" fillId="0" borderId="10" xfId="0" applyNumberFormat="1" applyBorder="1" applyAlignment="1">
      <alignment horizontal="center" vertical="center"/>
    </xf>
    <xf numFmtId="37" fontId="0" fillId="0" borderId="10" xfId="42" applyNumberFormat="1" applyBorder="1" applyAlignment="1">
      <alignment horizontal="right"/>
    </xf>
    <xf numFmtId="37" fontId="2" fillId="0" borderId="10" xfId="42" applyNumberFormat="1" applyFont="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0" fontId="0" fillId="33" borderId="10" xfId="0" applyFill="1" applyBorder="1" applyAlignment="1">
      <alignment/>
    </xf>
    <xf numFmtId="9" fontId="0" fillId="0" borderId="10" xfId="0" applyNumberFormat="1" applyBorder="1" applyAlignment="1">
      <alignment horizontal="right" wrapText="1"/>
    </xf>
    <xf numFmtId="9" fontId="0" fillId="0" borderId="10" xfId="61" applyNumberFormat="1" applyFont="1" applyBorder="1" applyAlignment="1">
      <alignment horizontal="right"/>
    </xf>
    <xf numFmtId="1" fontId="0" fillId="0" borderId="10" xfId="0" applyNumberFormat="1" applyBorder="1" applyAlignment="1">
      <alignment horizontal="right"/>
    </xf>
    <xf numFmtId="9" fontId="5"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9" fontId="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Alignment="1">
      <alignment wrapText="1"/>
    </xf>
    <xf numFmtId="0" fontId="10" fillId="0" borderId="10" xfId="0" applyFont="1" applyBorder="1" applyAlignment="1">
      <alignment horizontal="center"/>
    </xf>
    <xf numFmtId="49" fontId="2" fillId="0" borderId="10" xfId="0" applyNumberFormat="1" applyFont="1" applyBorder="1" applyAlignment="1">
      <alignment horizontal="center"/>
    </xf>
    <xf numFmtId="0" fontId="4" fillId="0" borderId="0" xfId="0" applyFont="1" applyAlignment="1">
      <alignment wrapText="1"/>
    </xf>
    <xf numFmtId="0" fontId="1" fillId="33" borderId="16" xfId="0" applyFont="1" applyFill="1" applyBorder="1" applyAlignment="1">
      <alignment horizontal="center" vertical="center" wrapText="1"/>
    </xf>
    <xf numFmtId="0" fontId="8" fillId="0" borderId="16" xfId="0" applyFont="1" applyBorder="1" applyAlignment="1">
      <alignment horizontal="left" vertical="top" wrapText="1"/>
    </xf>
    <xf numFmtId="0" fontId="5" fillId="0" borderId="16" xfId="0" applyFont="1" applyBorder="1" applyAlignment="1">
      <alignment horizontal="left" vertical="top" wrapText="1"/>
    </xf>
    <xf numFmtId="0" fontId="2" fillId="0" borderId="16" xfId="0" applyFont="1" applyBorder="1" applyAlignment="1">
      <alignment horizontal="center" vertical="top" wrapText="1"/>
    </xf>
    <xf numFmtId="0" fontId="0" fillId="0" borderId="16" xfId="0" applyBorder="1" applyAlignment="1">
      <alignment horizontal="left" vertical="top" wrapText="1"/>
    </xf>
    <xf numFmtId="0" fontId="0" fillId="0" borderId="10" xfId="0" applyBorder="1" applyAlignment="1">
      <alignment wrapText="1"/>
    </xf>
    <xf numFmtId="0" fontId="0" fillId="0" borderId="13" xfId="0" applyBorder="1" applyAlignment="1">
      <alignment horizontal="left" vertical="top" wrapText="1"/>
    </xf>
    <xf numFmtId="0" fontId="0" fillId="0" borderId="0" xfId="0" applyFont="1" applyAlignment="1">
      <alignment horizontal="left" vertical="top"/>
    </xf>
    <xf numFmtId="0" fontId="0" fillId="0" borderId="17" xfId="0" applyBorder="1" applyAlignment="1">
      <alignment horizontal="left" vertical="top" wrapText="1"/>
    </xf>
    <xf numFmtId="0" fontId="2" fillId="0" borderId="0" xfId="0" applyFont="1" applyBorder="1" applyAlignment="1">
      <alignment/>
    </xf>
    <xf numFmtId="0" fontId="0" fillId="0" borderId="18" xfId="0" applyBorder="1" applyAlignment="1">
      <alignment/>
    </xf>
    <xf numFmtId="0" fontId="0" fillId="0" borderId="0" xfId="0" applyFont="1" applyAlignment="1">
      <alignment/>
    </xf>
    <xf numFmtId="0" fontId="0" fillId="0" borderId="0" xfId="0" applyFont="1" applyAlignment="1">
      <alignment horizontal="right"/>
    </xf>
    <xf numFmtId="0" fontId="0" fillId="0" borderId="0" xfId="0" applyBorder="1" applyAlignment="1">
      <alignment horizontal="right"/>
    </xf>
    <xf numFmtId="0" fontId="0" fillId="0" borderId="10" xfId="0" applyFill="1" applyBorder="1" applyAlignment="1">
      <alignment/>
    </xf>
    <xf numFmtId="0" fontId="0" fillId="0" borderId="0" xfId="0" applyFont="1" applyAlignment="1">
      <alignment vertical="top"/>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xf>
    <xf numFmtId="0" fontId="2" fillId="0" borderId="0" xfId="0" applyFont="1" applyFill="1" applyAlignment="1">
      <alignment horizontal="left" vertical="top"/>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0" fillId="0" borderId="10" xfId="0" applyFill="1" applyBorder="1" applyAlignment="1">
      <alignment horizontal="left" vertical="top" wrapText="1"/>
    </xf>
    <xf numFmtId="0" fontId="5" fillId="0" borderId="10" xfId="0" applyFont="1" applyFill="1" applyBorder="1" applyAlignment="1">
      <alignment wrapText="1"/>
    </xf>
    <xf numFmtId="0" fontId="2" fillId="0" borderId="16" xfId="0" applyFont="1" applyFill="1" applyBorder="1" applyAlignment="1">
      <alignment horizontal="left" vertical="top" wrapText="1"/>
    </xf>
    <xf numFmtId="0" fontId="8" fillId="0" borderId="16" xfId="0" applyFont="1" applyFill="1" applyBorder="1" applyAlignment="1">
      <alignment horizontal="left" vertical="top" wrapText="1"/>
    </xf>
    <xf numFmtId="49" fontId="2" fillId="0" borderId="10" xfId="0" applyNumberFormat="1" applyFont="1" applyBorder="1" applyAlignment="1">
      <alignment horizontal="center" vertical="center"/>
    </xf>
    <xf numFmtId="0" fontId="15" fillId="0" borderId="0" xfId="0" applyFont="1" applyAlignment="1">
      <alignment horizontal="left" vertical="top"/>
    </xf>
    <xf numFmtId="0" fontId="16" fillId="0" borderId="0" xfId="0" applyFont="1" applyAlignment="1">
      <alignment vertical="top" wrapText="1"/>
    </xf>
    <xf numFmtId="0" fontId="14" fillId="0" borderId="0" xfId="0" applyFont="1" applyBorder="1" applyAlignment="1">
      <alignment/>
    </xf>
    <xf numFmtId="0" fontId="14" fillId="0" borderId="0" xfId="0" applyFont="1" applyAlignment="1">
      <alignment horizontal="left" vertical="top"/>
    </xf>
    <xf numFmtId="0" fontId="14" fillId="0" borderId="0" xfId="0" applyFont="1" applyAlignment="1">
      <alignment/>
    </xf>
    <xf numFmtId="0" fontId="14" fillId="0" borderId="0" xfId="0" applyFont="1" applyBorder="1" applyAlignment="1">
      <alignment/>
    </xf>
    <xf numFmtId="0" fontId="14" fillId="0" borderId="0" xfId="0" applyFont="1" applyBorder="1" applyAlignment="1">
      <alignment horizontal="center"/>
    </xf>
    <xf numFmtId="0" fontId="14" fillId="0" borderId="0" xfId="0" applyFont="1" applyBorder="1" applyAlignment="1">
      <alignment horizontal="left" vertical="top" wrapText="1"/>
    </xf>
    <xf numFmtId="5" fontId="14" fillId="0" borderId="0" xfId="44" applyNumberFormat="1" applyFont="1" applyBorder="1" applyAlignment="1">
      <alignment horizontal="center"/>
    </xf>
    <xf numFmtId="0" fontId="14" fillId="0" borderId="0" xfId="0" applyFont="1" applyBorder="1" applyAlignment="1">
      <alignment horizontal="center" vertical="center"/>
    </xf>
    <xf numFmtId="0" fontId="17" fillId="0" borderId="0" xfId="0" applyFont="1" applyAlignment="1">
      <alignment/>
    </xf>
    <xf numFmtId="0" fontId="14" fillId="0" borderId="14" xfId="0" applyFont="1" applyBorder="1" applyAlignment="1">
      <alignment/>
    </xf>
    <xf numFmtId="0" fontId="14" fillId="0" borderId="14" xfId="0" applyFont="1" applyBorder="1" applyAlignment="1">
      <alignment horizontal="center"/>
    </xf>
    <xf numFmtId="0" fontId="14" fillId="0" borderId="0" xfId="0" applyFont="1" applyBorder="1" applyAlignment="1">
      <alignment horizontal="left" vertical="top" wrapText="1"/>
    </xf>
    <xf numFmtId="0" fontId="14" fillId="0" borderId="0" xfId="0" applyFont="1" applyAlignment="1">
      <alignment horizontal="left" vertical="top"/>
    </xf>
    <xf numFmtId="0" fontId="14" fillId="0" borderId="0" xfId="0" applyFont="1" applyAlignment="1">
      <alignment/>
    </xf>
    <xf numFmtId="0" fontId="14" fillId="0" borderId="0" xfId="0" applyFont="1" applyBorder="1" applyAlignment="1">
      <alignment horizontal="center"/>
    </xf>
    <xf numFmtId="0" fontId="15" fillId="0" borderId="0" xfId="0" applyFont="1" applyAlignment="1">
      <alignment horizontal="left" vertical="top" wrapText="1"/>
    </xf>
    <xf numFmtId="0" fontId="2" fillId="0" borderId="18" xfId="0" applyFont="1" applyBorder="1" applyAlignment="1">
      <alignment/>
    </xf>
    <xf numFmtId="0" fontId="2" fillId="0" borderId="13" xfId="0" applyFont="1" applyBorder="1" applyAlignment="1">
      <alignment/>
    </xf>
    <xf numFmtId="0" fontId="5" fillId="0" borderId="10" xfId="0" applyFont="1" applyFill="1" applyBorder="1" applyAlignment="1">
      <alignment/>
    </xf>
    <xf numFmtId="0" fontId="18" fillId="0" borderId="0" xfId="0" applyFont="1" applyAlignment="1">
      <alignment wrapText="1"/>
    </xf>
    <xf numFmtId="0" fontId="6" fillId="0" borderId="10" xfId="0" applyFont="1" applyFill="1" applyBorder="1" applyAlignment="1">
      <alignment horizontal="left" wrapText="1" indent="2"/>
    </xf>
    <xf numFmtId="0" fontId="2" fillId="0" borderId="13" xfId="0" applyFont="1" applyBorder="1" applyAlignment="1">
      <alignment horizontal="center"/>
    </xf>
    <xf numFmtId="0" fontId="2" fillId="0" borderId="0" xfId="0" applyFont="1" applyAlignment="1">
      <alignment/>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2" fillId="0" borderId="10" xfId="0" applyFont="1" applyBorder="1" applyAlignment="1">
      <alignment horizontal="left" vertical="top" wrapText="1"/>
    </xf>
    <xf numFmtId="0" fontId="2" fillId="33" borderId="10" xfId="0" applyFont="1" applyFill="1" applyBorder="1" applyAlignment="1">
      <alignment horizontal="left" vertical="top" wrapText="1"/>
    </xf>
    <xf numFmtId="37" fontId="2" fillId="0" borderId="0" xfId="42" applyNumberFormat="1" applyFont="1" applyBorder="1" applyAlignment="1">
      <alignment horizontal="right"/>
    </xf>
    <xf numFmtId="0" fontId="0" fillId="0" borderId="19" xfId="0" applyBorder="1" applyAlignment="1">
      <alignment horizontal="left" vertical="top" wrapText="1"/>
    </xf>
    <xf numFmtId="0" fontId="0" fillId="0" borderId="10" xfId="0" applyBorder="1" applyAlignment="1" applyProtection="1">
      <alignment/>
      <protection locked="0"/>
    </xf>
    <xf numFmtId="176" fontId="0" fillId="0" borderId="10" xfId="0" applyNumberFormat="1" applyBorder="1" applyAlignment="1">
      <alignment horizontal="center" vertical="center"/>
    </xf>
    <xf numFmtId="37" fontId="0" fillId="0" borderId="0" xfId="0" applyNumberFormat="1" applyAlignment="1">
      <alignment/>
    </xf>
    <xf numFmtId="0" fontId="14" fillId="0" borderId="0" xfId="0" applyFont="1" applyBorder="1" applyAlignment="1">
      <alignment/>
    </xf>
    <xf numFmtId="49" fontId="14" fillId="0" borderId="0" xfId="0" applyNumberFormat="1" applyFont="1" applyBorder="1" applyAlignment="1">
      <alignment/>
    </xf>
    <xf numFmtId="0" fontId="2" fillId="33" borderId="10" xfId="0" applyFont="1" applyFill="1" applyBorder="1" applyAlignment="1">
      <alignment vertical="center"/>
    </xf>
    <xf numFmtId="0" fontId="2" fillId="0" borderId="0" xfId="0" applyFont="1" applyBorder="1" applyAlignment="1">
      <alignment horizontal="center" vertical="center"/>
    </xf>
    <xf numFmtId="37" fontId="2" fillId="0" borderId="0" xfId="42" applyNumberFormat="1" applyFont="1" applyBorder="1" applyAlignment="1">
      <alignment vertical="center"/>
    </xf>
    <xf numFmtId="0" fontId="1" fillId="0"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0" xfId="0" applyFont="1" applyAlignment="1">
      <alignment horizontal="left" wrapText="1"/>
    </xf>
    <xf numFmtId="49" fontId="0" fillId="0" borderId="0" xfId="0" applyNumberFormat="1" applyFont="1" applyBorder="1" applyAlignment="1">
      <alignment/>
    </xf>
    <xf numFmtId="37" fontId="2" fillId="0" borderId="10" xfId="42" applyNumberFormat="1" applyFont="1" applyFill="1" applyBorder="1" applyAlignment="1">
      <alignment horizontal="center" vertical="center"/>
    </xf>
    <xf numFmtId="0" fontId="2" fillId="0" borderId="0" xfId="0" applyFont="1" applyFill="1" applyAlignment="1">
      <alignment/>
    </xf>
    <xf numFmtId="0" fontId="2" fillId="0" borderId="0" xfId="0" applyFont="1" applyFill="1" applyAlignment="1">
      <alignment vertical="top" wrapText="1"/>
    </xf>
    <xf numFmtId="0" fontId="12" fillId="0" borderId="10" xfId="53" applyFill="1" applyBorder="1" applyAlignment="1" applyProtection="1">
      <alignment horizontal="left" vertical="top" wrapText="1"/>
      <protection/>
    </xf>
    <xf numFmtId="0" fontId="0" fillId="0" borderId="0" xfId="0"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3" fillId="0" borderId="0" xfId="0" applyFont="1" applyAlignment="1">
      <alignment horizontal="left" vertical="center" wrapText="1"/>
    </xf>
    <xf numFmtId="0" fontId="2" fillId="33" borderId="10" xfId="0" applyFont="1" applyFill="1" applyBorder="1" applyAlignment="1">
      <alignment/>
    </xf>
    <xf numFmtId="170" fontId="0" fillId="0" borderId="10" xfId="0" applyNumberFormat="1" applyFont="1" applyBorder="1" applyAlignment="1">
      <alignment/>
    </xf>
    <xf numFmtId="0" fontId="0" fillId="0" borderId="10" xfId="0" applyFont="1" applyBorder="1" applyAlignment="1">
      <alignment horizontal="center"/>
    </xf>
    <xf numFmtId="0" fontId="0" fillId="0" borderId="10"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xf>
    <xf numFmtId="0" fontId="0" fillId="0" borderId="0" xfId="0" applyFont="1" applyBorder="1" applyAlignment="1">
      <alignment horizontal="center" vertical="center"/>
    </xf>
    <xf numFmtId="2"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0" fontId="2" fillId="0" borderId="10" xfId="0" applyFont="1" applyBorder="1" applyAlignment="1">
      <alignment horizontal="center" vertical="top" wrapText="1"/>
    </xf>
    <xf numFmtId="0" fontId="2" fillId="0" borderId="10" xfId="0" applyFont="1" applyBorder="1" applyAlignment="1">
      <alignment vertical="center" wrapText="1"/>
    </xf>
    <xf numFmtId="0" fontId="0"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0" fillId="0" borderId="10" xfId="0" applyNumberFormat="1" applyBorder="1" applyAlignment="1">
      <alignment horizontal="center"/>
    </xf>
    <xf numFmtId="0" fontId="2" fillId="0" borderId="0" xfId="0" applyFont="1" applyBorder="1" applyAlignment="1">
      <alignment vertical="center"/>
    </xf>
    <xf numFmtId="0" fontId="0" fillId="0" borderId="0" xfId="0" applyFont="1" applyFill="1" applyBorder="1" applyAlignment="1">
      <alignment horizontal="center" vertical="center" wrapText="1"/>
    </xf>
    <xf numFmtId="0" fontId="2" fillId="0" borderId="10" xfId="0" applyFont="1" applyBorder="1" applyAlignment="1">
      <alignment/>
    </xf>
    <xf numFmtId="0" fontId="19" fillId="0" borderId="0" xfId="0" applyFont="1" applyFill="1" applyBorder="1" applyAlignment="1">
      <alignment horizontal="left" vertical="center" wrapText="1"/>
    </xf>
    <xf numFmtId="3" fontId="0" fillId="0" borderId="0" xfId="0" applyNumberFormat="1" applyBorder="1" applyAlignment="1">
      <alignment horizontal="center"/>
    </xf>
    <xf numFmtId="0" fontId="20" fillId="0" borderId="10" xfId="0" applyFont="1" applyBorder="1" applyAlignment="1">
      <alignment horizontal="center"/>
    </xf>
    <xf numFmtId="0" fontId="0" fillId="0" borderId="0" xfId="0" applyFont="1" applyFill="1" applyBorder="1" applyAlignment="1">
      <alignment vertical="top"/>
    </xf>
    <xf numFmtId="0" fontId="20" fillId="33" borderId="10" xfId="0" applyFont="1" applyFill="1" applyBorder="1" applyAlignment="1">
      <alignment horizontal="center"/>
    </xf>
    <xf numFmtId="0" fontId="2" fillId="0" borderId="0" xfId="0" applyFont="1" applyAlignment="1">
      <alignment horizontal="right"/>
    </xf>
    <xf numFmtId="0" fontId="10" fillId="0" borderId="13" xfId="0" applyFont="1" applyBorder="1" applyAlignment="1">
      <alignment horizontal="center"/>
    </xf>
    <xf numFmtId="0" fontId="10" fillId="0" borderId="10" xfId="0" applyFont="1" applyBorder="1" applyAlignment="1">
      <alignment horizontal="center"/>
    </xf>
    <xf numFmtId="0" fontId="10" fillId="0" borderId="10" xfId="0" applyFont="1" applyFill="1" applyBorder="1" applyAlignment="1">
      <alignment horizontal="center"/>
    </xf>
    <xf numFmtId="0" fontId="10" fillId="0" borderId="0" xfId="0" applyFont="1" applyAlignment="1">
      <alignment/>
    </xf>
    <xf numFmtId="0" fontId="20" fillId="0" borderId="0" xfId="0" applyFont="1" applyAlignment="1">
      <alignment horizontal="right"/>
    </xf>
    <xf numFmtId="0" fontId="20" fillId="0" borderId="0" xfId="0" applyFont="1" applyAlignment="1">
      <alignment/>
    </xf>
    <xf numFmtId="0" fontId="20" fillId="0" borderId="0" xfId="0" applyFont="1" applyAlignment="1">
      <alignment horizontal="center"/>
    </xf>
    <xf numFmtId="0" fontId="20" fillId="0" borderId="20" xfId="0" applyFont="1" applyBorder="1" applyAlignment="1">
      <alignment horizontal="center"/>
    </xf>
    <xf numFmtId="0" fontId="2" fillId="0" borderId="10" xfId="0" applyFont="1" applyBorder="1" applyAlignment="1">
      <alignment horizontal="center"/>
    </xf>
    <xf numFmtId="0" fontId="2" fillId="33" borderId="10" xfId="0" applyFont="1" applyFill="1" applyBorder="1" applyAlignment="1">
      <alignment horizontal="center"/>
    </xf>
    <xf numFmtId="0" fontId="20" fillId="0" borderId="0" xfId="0" applyFont="1" applyBorder="1" applyAlignment="1">
      <alignment horizontal="center"/>
    </xf>
    <xf numFmtId="0" fontId="2" fillId="0" borderId="0" xfId="0" applyFont="1" applyBorder="1" applyAlignment="1">
      <alignment horizontal="center"/>
    </xf>
    <xf numFmtId="182" fontId="2" fillId="0" borderId="0" xfId="0" applyNumberFormat="1" applyFont="1" applyBorder="1" applyAlignment="1">
      <alignment horizontal="center"/>
    </xf>
    <xf numFmtId="1" fontId="2" fillId="0" borderId="0" xfId="0" applyNumberFormat="1" applyFont="1" applyBorder="1" applyAlignment="1">
      <alignment horizontal="center"/>
    </xf>
    <xf numFmtId="182" fontId="10" fillId="0" borderId="10" xfId="0" applyNumberFormat="1" applyFont="1" applyBorder="1" applyAlignment="1">
      <alignment horizontal="center"/>
    </xf>
    <xf numFmtId="1" fontId="10" fillId="0" borderId="10" xfId="0" applyNumberFormat="1" applyFont="1" applyBorder="1" applyAlignment="1">
      <alignment horizontal="center"/>
    </xf>
    <xf numFmtId="182" fontId="10" fillId="0" borderId="13" xfId="0" applyNumberFormat="1" applyFont="1" applyBorder="1" applyAlignment="1">
      <alignment horizontal="center"/>
    </xf>
    <xf numFmtId="1" fontId="20" fillId="0" borderId="10" xfId="0" applyNumberFormat="1" applyFont="1" applyBorder="1" applyAlignment="1">
      <alignment horizontal="center"/>
    </xf>
    <xf numFmtId="0" fontId="20" fillId="0" borderId="21" xfId="0" applyFont="1" applyBorder="1" applyAlignment="1">
      <alignment horizontal="center"/>
    </xf>
    <xf numFmtId="182" fontId="20" fillId="0" borderId="21" xfId="0" applyNumberFormat="1" applyFont="1" applyBorder="1" applyAlignment="1">
      <alignment horizontal="center"/>
    </xf>
    <xf numFmtId="1" fontId="20" fillId="0" borderId="21" xfId="0" applyNumberFormat="1" applyFont="1" applyBorder="1" applyAlignment="1">
      <alignment horizontal="center"/>
    </xf>
    <xf numFmtId="1" fontId="20" fillId="0" borderId="20" xfId="0" applyNumberFormat="1" applyFont="1" applyBorder="1" applyAlignment="1">
      <alignment horizontal="center"/>
    </xf>
    <xf numFmtId="0" fontId="16" fillId="0" borderId="0" xfId="0" applyFont="1" applyFill="1" applyAlignment="1">
      <alignment vertical="top" wrapText="1"/>
    </xf>
    <xf numFmtId="0" fontId="2" fillId="0" borderId="0" xfId="0" applyFont="1" applyAlignment="1">
      <alignment horizontal="left" vertical="center" wrapText="1"/>
    </xf>
    <xf numFmtId="0" fontId="0" fillId="0" borderId="0" xfId="0" applyAlignment="1">
      <alignment vertical="center" wrapText="1"/>
    </xf>
    <xf numFmtId="0" fontId="0" fillId="0" borderId="0" xfId="0" applyFont="1" applyFill="1" applyAlignment="1">
      <alignment horizontal="left" vertical="top"/>
    </xf>
    <xf numFmtId="3" fontId="0" fillId="0" borderId="10" xfId="0" applyNumberFormat="1" applyFont="1" applyFill="1" applyBorder="1" applyAlignment="1">
      <alignment vertical="top"/>
    </xf>
    <xf numFmtId="1" fontId="0" fillId="0" borderId="10" xfId="0" applyNumberFormat="1" applyFont="1" applyBorder="1" applyAlignment="1">
      <alignment horizontal="center" vertical="top"/>
    </xf>
    <xf numFmtId="0" fontId="5" fillId="0" borderId="10" xfId="0" applyFont="1" applyBorder="1" applyAlignment="1">
      <alignment horizontal="center" vertical="top"/>
    </xf>
    <xf numFmtId="0" fontId="2" fillId="0" borderId="10" xfId="0" applyFont="1" applyBorder="1" applyAlignment="1">
      <alignment horizontal="left" vertical="center"/>
    </xf>
    <xf numFmtId="0" fontId="0" fillId="0" borderId="17" xfId="0" applyFont="1" applyBorder="1" applyAlignment="1">
      <alignment horizontal="left" vertical="top" wrapText="1"/>
    </xf>
    <xf numFmtId="0" fontId="0" fillId="0" borderId="17" xfId="0" applyBorder="1" applyAlignment="1">
      <alignment horizontal="center"/>
    </xf>
    <xf numFmtId="0" fontId="0" fillId="0" borderId="14" xfId="0" applyFont="1" applyBorder="1" applyAlignment="1">
      <alignment/>
    </xf>
    <xf numFmtId="0" fontId="21" fillId="0" borderId="0" xfId="0" applyFont="1" applyFill="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xf>
    <xf numFmtId="0" fontId="7" fillId="0" borderId="0" xfId="0" applyFont="1" applyFill="1" applyAlignment="1">
      <alignment vertical="top" wrapText="1"/>
    </xf>
    <xf numFmtId="0" fontId="2" fillId="0" borderId="10" xfId="0" applyFont="1" applyFill="1" applyBorder="1" applyAlignment="1">
      <alignment/>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vertical="top" wrapText="1"/>
    </xf>
    <xf numFmtId="0" fontId="21" fillId="0" borderId="0" xfId="0" applyFont="1" applyFill="1" applyBorder="1" applyAlignment="1">
      <alignment vertical="top" wrapText="1"/>
    </xf>
    <xf numFmtId="0" fontId="0" fillId="0" borderId="0" xfId="0" applyFont="1" applyFill="1" applyAlignment="1">
      <alignment/>
    </xf>
    <xf numFmtId="0" fontId="0" fillId="0" borderId="10" xfId="0" applyFont="1" applyFill="1" applyBorder="1" applyAlignment="1">
      <alignment horizontal="center" vertical="center" wrapText="1"/>
    </xf>
    <xf numFmtId="0" fontId="6"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169" fontId="14" fillId="0" borderId="0" xfId="0" applyNumberFormat="1" applyFont="1" applyFill="1" applyBorder="1" applyAlignment="1">
      <alignment horizontal="center" vertical="center"/>
    </xf>
    <xf numFmtId="0" fontId="14" fillId="0" borderId="0" xfId="0" applyFont="1" applyFill="1" applyBorder="1" applyAlignment="1">
      <alignment horizontal="center"/>
    </xf>
    <xf numFmtId="0" fontId="14" fillId="0" borderId="0" xfId="0" applyFont="1" applyFill="1" applyAlignment="1">
      <alignment/>
    </xf>
    <xf numFmtId="0" fontId="0" fillId="0" borderId="10" xfId="0" applyFont="1" applyFill="1" applyBorder="1" applyAlignment="1">
      <alignment horizontal="center" vertical="top" wrapText="1"/>
    </xf>
    <xf numFmtId="0" fontId="2" fillId="0" borderId="10" xfId="0" applyFont="1" applyFill="1" applyBorder="1" applyAlignment="1">
      <alignment vertical="center" wrapText="1"/>
    </xf>
    <xf numFmtId="0" fontId="2" fillId="0" borderId="10" xfId="0" applyFont="1" applyFill="1" applyBorder="1" applyAlignment="1">
      <alignment horizontal="left" vertical="top" wrapText="1"/>
    </xf>
    <xf numFmtId="176" fontId="0" fillId="0" borderId="10" xfId="0" applyNumberFormat="1" applyFont="1" applyBorder="1" applyAlignment="1">
      <alignment/>
    </xf>
    <xf numFmtId="0" fontId="2" fillId="0" borderId="16" xfId="0" applyFont="1" applyFill="1" applyBorder="1" applyAlignment="1">
      <alignment wrapText="1"/>
    </xf>
    <xf numFmtId="0" fontId="8" fillId="0" borderId="16" xfId="0" applyFont="1" applyFill="1" applyBorder="1" applyAlignment="1">
      <alignment wrapText="1"/>
    </xf>
    <xf numFmtId="9" fontId="0" fillId="0" borderId="10" xfId="0" applyNumberFormat="1" applyBorder="1" applyAlignment="1">
      <alignment horizontal="center"/>
    </xf>
    <xf numFmtId="0" fontId="22" fillId="0" borderId="16" xfId="0" applyFont="1" applyBorder="1" applyAlignment="1">
      <alignment horizontal="left" vertical="top" wrapText="1"/>
    </xf>
    <xf numFmtId="0" fontId="0" fillId="0" borderId="0" xfId="0" applyFont="1" applyFill="1" applyAlignment="1">
      <alignment/>
    </xf>
    <xf numFmtId="0" fontId="2" fillId="0" borderId="0" xfId="0" applyFont="1" applyFill="1" applyAlignment="1">
      <alignment horizontal="right"/>
    </xf>
    <xf numFmtId="0" fontId="2" fillId="0" borderId="0" xfId="0" applyFont="1" applyFill="1" applyBorder="1" applyAlignment="1">
      <alignment horizontal="center"/>
    </xf>
    <xf numFmtId="49" fontId="2" fillId="0" borderId="10" xfId="0" applyNumberFormat="1" applyFont="1" applyFill="1" applyBorder="1" applyAlignment="1">
      <alignment horizontal="center"/>
    </xf>
    <xf numFmtId="0" fontId="0" fillId="0" borderId="0" xfId="0" applyFill="1" applyAlignment="1">
      <alignment horizontal="left" vertical="top"/>
    </xf>
    <xf numFmtId="0" fontId="3" fillId="0" borderId="0" xfId="0" applyFont="1" applyFill="1" applyAlignment="1">
      <alignment/>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2" fillId="0" borderId="23" xfId="0" applyFont="1" applyBorder="1" applyAlignment="1">
      <alignment horizontal="left" vertical="top" wrapText="1"/>
    </xf>
    <xf numFmtId="3" fontId="0" fillId="0" borderId="0" xfId="0" applyNumberFormat="1" applyFill="1" applyBorder="1" applyAlignment="1">
      <alignment horizontal="right"/>
    </xf>
    <xf numFmtId="3" fontId="0" fillId="0" borderId="0" xfId="0" applyNumberFormat="1" applyBorder="1" applyAlignment="1">
      <alignment/>
    </xf>
    <xf numFmtId="0" fontId="40" fillId="0" borderId="0" xfId="57" applyAlignment="1">
      <alignment horizontal="center"/>
      <protection/>
    </xf>
    <xf numFmtId="0" fontId="2" fillId="0" borderId="0" xfId="0" applyFont="1" applyAlignment="1">
      <alignment horizontal="center"/>
    </xf>
    <xf numFmtId="182" fontId="0" fillId="0" borderId="0" xfId="0" applyNumberFormat="1" applyAlignment="1">
      <alignment/>
    </xf>
    <xf numFmtId="0" fontId="55" fillId="0" borderId="0" xfId="57" applyFont="1" applyBorder="1" applyAlignment="1">
      <alignment horizontal="center"/>
      <protection/>
    </xf>
    <xf numFmtId="182" fontId="2" fillId="0" borderId="0" xfId="0" applyNumberFormat="1" applyFont="1" applyBorder="1" applyAlignment="1">
      <alignment/>
    </xf>
    <xf numFmtId="182" fontId="2" fillId="0" borderId="24" xfId="0" applyNumberFormat="1" applyFont="1" applyBorder="1" applyAlignment="1">
      <alignment/>
    </xf>
    <xf numFmtId="3" fontId="2" fillId="0" borderId="24" xfId="0" applyNumberFormat="1" applyFont="1" applyBorder="1" applyAlignment="1">
      <alignment horizontal="center"/>
    </xf>
    <xf numFmtId="3" fontId="55" fillId="0" borderId="24" xfId="57" applyNumberFormat="1" applyFont="1" applyBorder="1" applyAlignment="1">
      <alignment horizontal="center"/>
      <protection/>
    </xf>
    <xf numFmtId="182" fontId="0" fillId="0" borderId="0" xfId="0" applyNumberFormat="1" applyBorder="1" applyAlignment="1">
      <alignment/>
    </xf>
    <xf numFmtId="0" fontId="40" fillId="0" borderId="0" xfId="57">
      <alignment/>
      <protection/>
    </xf>
    <xf numFmtId="37" fontId="0" fillId="0" borderId="10" xfId="0" applyNumberFormat="1" applyFill="1" applyBorder="1" applyAlignment="1">
      <alignment horizontal="right"/>
    </xf>
    <xf numFmtId="0" fontId="12" fillId="0" borderId="13" xfId="53" applyBorder="1" applyAlignment="1" applyProtection="1">
      <alignment horizontal="left" vertical="top" wrapText="1"/>
      <protection/>
    </xf>
    <xf numFmtId="3" fontId="0" fillId="0" borderId="10" xfId="0" applyNumberFormat="1" applyFill="1" applyBorder="1" applyAlignment="1">
      <alignment horizontal="center"/>
    </xf>
    <xf numFmtId="3" fontId="0" fillId="0" borderId="10" xfId="0" applyNumberFormat="1" applyFont="1" applyBorder="1" applyAlignment="1">
      <alignment horizontal="center" vertical="center" wrapText="1"/>
    </xf>
    <xf numFmtId="174" fontId="0" fillId="0" borderId="10" xfId="0" applyNumberFormat="1" applyFont="1" applyBorder="1" applyAlignment="1">
      <alignment horizontal="center" vertical="center" wrapText="1"/>
    </xf>
    <xf numFmtId="174" fontId="0" fillId="0" borderId="10" xfId="0" applyNumberFormat="1" applyBorder="1" applyAlignment="1">
      <alignment horizontal="center"/>
    </xf>
    <xf numFmtId="0" fontId="0" fillId="0" borderId="0" xfId="0" applyFont="1" applyFill="1" applyBorder="1" applyAlignment="1">
      <alignment/>
    </xf>
    <xf numFmtId="182" fontId="20" fillId="0" borderId="0" xfId="0" applyNumberFormat="1" applyFont="1" applyBorder="1" applyAlignment="1">
      <alignment horizontal="center"/>
    </xf>
    <xf numFmtId="0" fontId="2" fillId="0" borderId="14" xfId="0" applyFont="1" applyBorder="1" applyAlignment="1">
      <alignment horizontal="center"/>
    </xf>
    <xf numFmtId="182" fontId="10" fillId="0" borderId="14" xfId="0" applyNumberFormat="1" applyFont="1" applyBorder="1" applyAlignment="1">
      <alignment horizontal="center"/>
    </xf>
    <xf numFmtId="1" fontId="20" fillId="0" borderId="0" xfId="0" applyNumberFormat="1" applyFont="1" applyBorder="1" applyAlignment="1">
      <alignment horizontal="center"/>
    </xf>
    <xf numFmtId="3" fontId="2" fillId="0" borderId="0" xfId="0" applyNumberFormat="1" applyFont="1" applyBorder="1" applyAlignment="1">
      <alignment horizontal="center"/>
    </xf>
    <xf numFmtId="0" fontId="55" fillId="0" borderId="0" xfId="57" applyFont="1" applyAlignment="1">
      <alignment horizontal="right"/>
      <protection/>
    </xf>
    <xf numFmtId="0" fontId="55" fillId="0" borderId="0" xfId="57" applyFont="1" applyFill="1" applyAlignment="1">
      <alignment horizontal="right"/>
      <protection/>
    </xf>
    <xf numFmtId="0" fontId="0" fillId="0" borderId="10" xfId="0" applyFont="1" applyFill="1" applyBorder="1" applyAlignment="1">
      <alignment horizontal="center" vertical="top" wrapText="1"/>
    </xf>
    <xf numFmtId="3" fontId="0" fillId="0" borderId="10" xfId="0" applyNumberFormat="1" applyFont="1" applyFill="1" applyBorder="1" applyAlignment="1">
      <alignment horizontal="center" vertical="top" wrapText="1"/>
    </xf>
    <xf numFmtId="3" fontId="0" fillId="0" borderId="10" xfId="0" applyNumberFormat="1" applyFont="1" applyBorder="1" applyAlignment="1">
      <alignment horizontal="center" vertical="top" wrapText="1"/>
    </xf>
    <xf numFmtId="176" fontId="0" fillId="0" borderId="10" xfId="0" applyNumberFormat="1" applyFont="1" applyBorder="1" applyAlignment="1">
      <alignment horizontal="center" vertical="center" wrapText="1"/>
    </xf>
    <xf numFmtId="176" fontId="0" fillId="0" borderId="10" xfId="0" applyNumberFormat="1" applyFont="1" applyFill="1" applyBorder="1" applyAlignment="1">
      <alignment horizontal="center" vertical="center" wrapText="1"/>
    </xf>
    <xf numFmtId="9" fontId="0" fillId="0" borderId="10" xfId="0" applyNumberFormat="1" applyBorder="1" applyAlignment="1">
      <alignment horizontal="center" vertical="center"/>
    </xf>
    <xf numFmtId="3" fontId="0" fillId="0" borderId="10" xfId="0" applyNumberFormat="1" applyBorder="1" applyAlignment="1">
      <alignment horizontal="center" vertical="center"/>
    </xf>
    <xf numFmtId="0" fontId="0" fillId="0" borderId="18" xfId="0" applyFont="1" applyFill="1" applyBorder="1" applyAlignment="1">
      <alignment horizontal="left" vertical="top" wrapText="1"/>
    </xf>
    <xf numFmtId="0" fontId="0" fillId="0" borderId="10" xfId="0" applyFill="1" applyBorder="1" applyAlignment="1">
      <alignment horizontal="right"/>
    </xf>
    <xf numFmtId="3" fontId="0" fillId="0" borderId="10" xfId="0" applyNumberFormat="1" applyFill="1" applyBorder="1" applyAlignment="1">
      <alignment horizontal="right"/>
    </xf>
    <xf numFmtId="1" fontId="0" fillId="0" borderId="0" xfId="0" applyNumberFormat="1" applyAlignment="1">
      <alignment/>
    </xf>
    <xf numFmtId="9" fontId="0" fillId="0" borderId="10" xfId="0" applyNumberFormat="1" applyFill="1" applyBorder="1" applyAlignment="1">
      <alignment horizontal="center"/>
    </xf>
    <xf numFmtId="174" fontId="0" fillId="0" borderId="10" xfId="0" applyNumberFormat="1" applyFill="1" applyBorder="1" applyAlignment="1">
      <alignment horizontal="center"/>
    </xf>
    <xf numFmtId="0" fontId="12" fillId="0" borderId="10" xfId="53" applyBorder="1" applyAlignment="1" applyProtection="1">
      <alignment horizontal="left" vertical="top" wrapText="1"/>
      <protection/>
    </xf>
    <xf numFmtId="0" fontId="5" fillId="0" borderId="10" xfId="0" applyFont="1" applyBorder="1" applyAlignment="1">
      <alignment horizontal="left" vertical="top" wrapText="1"/>
    </xf>
    <xf numFmtId="0" fontId="0" fillId="0" borderId="10" xfId="0" applyFont="1" applyFill="1" applyBorder="1" applyAlignment="1">
      <alignment horizontal="left"/>
    </xf>
    <xf numFmtId="0" fontId="0" fillId="0" borderId="10" xfId="0" applyFill="1" applyBorder="1" applyAlignment="1">
      <alignment horizontal="left"/>
    </xf>
    <xf numFmtId="0" fontId="12" fillId="0" borderId="10" xfId="53" applyFill="1" applyBorder="1" applyAlignment="1" applyProtection="1">
      <alignment horizontal="left"/>
      <protection/>
    </xf>
    <xf numFmtId="0" fontId="5" fillId="0" borderId="18" xfId="0" applyFont="1" applyBorder="1" applyAlignment="1">
      <alignment horizontal="left" vertical="top" wrapText="1"/>
    </xf>
    <xf numFmtId="0" fontId="5" fillId="0" borderId="13"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12" fillId="0" borderId="12" xfId="53" applyBorder="1" applyAlignment="1" applyProtection="1">
      <alignment horizontal="left"/>
      <protection/>
    </xf>
    <xf numFmtId="0" fontId="0" fillId="0" borderId="11" xfId="0" applyFont="1" applyBorder="1" applyAlignment="1">
      <alignment horizontal="left"/>
    </xf>
    <xf numFmtId="0" fontId="0" fillId="0" borderId="25" xfId="0" applyFont="1" applyBorder="1" applyAlignment="1">
      <alignment horizontal="left"/>
    </xf>
    <xf numFmtId="0" fontId="12" fillId="0" borderId="18" xfId="53" applyBorder="1" applyAlignment="1" applyProtection="1">
      <alignment horizontal="left"/>
      <protection/>
    </xf>
    <xf numFmtId="0" fontId="0" fillId="0" borderId="13" xfId="0" applyBorder="1" applyAlignment="1">
      <alignment horizontal="left"/>
    </xf>
    <xf numFmtId="0" fontId="2" fillId="0" borderId="0" xfId="0" applyFont="1" applyBorder="1" applyAlignment="1">
      <alignment horizontal="left" vertical="center" wrapText="1"/>
    </xf>
    <xf numFmtId="0" fontId="0" fillId="0" borderId="0" xfId="0" applyBorder="1" applyAlignment="1">
      <alignment/>
    </xf>
    <xf numFmtId="0" fontId="12" fillId="0" borderId="18" xfId="53" applyBorder="1" applyAlignment="1" applyProtection="1">
      <alignment horizontal="left" vertical="top" wrapText="1"/>
      <protection/>
    </xf>
    <xf numFmtId="0" fontId="12" fillId="0" borderId="13" xfId="53" applyBorder="1" applyAlignment="1" applyProtection="1">
      <alignment horizontal="left" vertical="top" wrapText="1"/>
      <protection/>
    </xf>
    <xf numFmtId="0" fontId="2" fillId="0" borderId="21" xfId="0" applyFont="1" applyBorder="1" applyAlignment="1">
      <alignment horizontal="right"/>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2" fillId="0" borderId="10" xfId="0" applyFont="1" applyBorder="1" applyAlignment="1">
      <alignment vertical="center"/>
    </xf>
    <xf numFmtId="0" fontId="0" fillId="33" borderId="10" xfId="0" applyFill="1" applyBorder="1" applyAlignment="1">
      <alignment vertical="center"/>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wrapText="1"/>
    </xf>
    <xf numFmtId="0" fontId="0" fillId="0" borderId="0" xfId="0" applyFont="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13" xfId="0" applyFont="1" applyBorder="1" applyAlignment="1">
      <alignment horizontal="left" vertical="top" wrapText="1"/>
    </xf>
    <xf numFmtId="0" fontId="10" fillId="0" borderId="0" xfId="0" applyFont="1" applyFill="1" applyAlignment="1">
      <alignment vertical="top" wrapText="1"/>
    </xf>
    <xf numFmtId="0" fontId="21" fillId="0" borderId="0" xfId="0" applyFont="1" applyFill="1" applyAlignment="1">
      <alignment vertical="top" wrapText="1"/>
    </xf>
    <xf numFmtId="0" fontId="0" fillId="0" borderId="0" xfId="0" applyFont="1" applyFill="1" applyBorder="1" applyAlignment="1">
      <alignment horizontal="left" vertical="top" wrapText="1"/>
    </xf>
    <xf numFmtId="0" fontId="2" fillId="33" borderId="18" xfId="0" applyFont="1" applyFill="1" applyBorder="1" applyAlignment="1">
      <alignment/>
    </xf>
    <xf numFmtId="0" fontId="0" fillId="0" borderId="19" xfId="0" applyFont="1" applyBorder="1" applyAlignment="1">
      <alignment/>
    </xf>
    <xf numFmtId="0" fontId="0" fillId="0" borderId="13" xfId="0" applyFont="1" applyBorder="1" applyAlignment="1">
      <alignment/>
    </xf>
    <xf numFmtId="0" fontId="0" fillId="0" borderId="0" xfId="0" applyAlignment="1">
      <alignment horizontal="center" vertical="center"/>
    </xf>
    <xf numFmtId="0" fontId="0" fillId="0" borderId="0" xfId="0" applyFont="1" applyAlignment="1">
      <alignment wrapText="1"/>
    </xf>
    <xf numFmtId="0" fontId="2" fillId="0" borderId="0" xfId="0" applyFont="1" applyAlignment="1">
      <alignment wrapText="1"/>
    </xf>
    <xf numFmtId="0" fontId="2" fillId="0" borderId="0" xfId="0" applyFont="1" applyFill="1" applyBorder="1" applyAlignment="1">
      <alignment/>
    </xf>
    <xf numFmtId="0" fontId="0" fillId="0" borderId="0" xfId="0" applyFont="1" applyFill="1" applyBorder="1" applyAlignment="1">
      <alignment/>
    </xf>
    <xf numFmtId="0" fontId="5" fillId="0" borderId="10" xfId="0" applyFont="1" applyBorder="1" applyAlignment="1">
      <alignment/>
    </xf>
    <xf numFmtId="0" fontId="0" fillId="0" borderId="10" xfId="0" applyBorder="1" applyAlignment="1">
      <alignment/>
    </xf>
    <xf numFmtId="0" fontId="3"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3" xfId="0" applyFont="1" applyBorder="1" applyAlignment="1">
      <alignment horizontal="left" vertical="top" wrapText="1"/>
    </xf>
    <xf numFmtId="0" fontId="2" fillId="0" borderId="0" xfId="0" applyFont="1" applyAlignment="1">
      <alignment vertical="top" wrapText="1"/>
    </xf>
    <xf numFmtId="0" fontId="0" fillId="0" borderId="11" xfId="0" applyFill="1" applyBorder="1" applyAlignment="1">
      <alignment horizontal="left" vertical="center" wrapText="1"/>
    </xf>
    <xf numFmtId="0" fontId="0" fillId="0" borderId="26" xfId="0" applyBorder="1" applyAlignment="1">
      <alignment/>
    </xf>
    <xf numFmtId="0" fontId="18" fillId="0" borderId="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33" borderId="10" xfId="0" applyFill="1" applyBorder="1" applyAlignment="1">
      <alignment/>
    </xf>
    <xf numFmtId="0" fontId="0" fillId="0" borderId="10" xfId="0" applyFill="1" applyBorder="1" applyAlignment="1">
      <alignment horizontal="left" vertical="top" wrapText="1"/>
    </xf>
    <xf numFmtId="0" fontId="0" fillId="0" borderId="10"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34" borderId="10"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27" xfId="0" applyFont="1" applyBorder="1" applyAlignment="1">
      <alignment horizontal="left" vertical="top" wrapText="1"/>
    </xf>
    <xf numFmtId="0" fontId="2" fillId="0" borderId="18" xfId="0" applyFont="1" applyBorder="1" applyAlignment="1">
      <alignment horizontal="left"/>
    </xf>
    <xf numFmtId="0" fontId="2" fillId="0" borderId="13" xfId="0" applyFont="1" applyBorder="1" applyAlignment="1">
      <alignment horizontal="left"/>
    </xf>
    <xf numFmtId="0" fontId="2" fillId="0" borderId="18"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19" xfId="0" applyFont="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xf numFmtId="0" fontId="2" fillId="0" borderId="13" xfId="0" applyFont="1" applyFill="1" applyBorder="1" applyAlignment="1">
      <alignment horizontal="left"/>
    </xf>
    <xf numFmtId="0" fontId="2" fillId="0" borderId="10" xfId="0" applyFont="1" applyBorder="1" applyAlignment="1">
      <alignment horizontal="center"/>
    </xf>
    <xf numFmtId="0" fontId="2"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5" xfId="0" applyFont="1" applyFill="1" applyBorder="1" applyAlignment="1">
      <alignment horizontal="center" vertical="center"/>
    </xf>
    <xf numFmtId="0" fontId="20" fillId="0" borderId="18" xfId="0" applyFont="1" applyBorder="1" applyAlignment="1">
      <alignment horizontal="center"/>
    </xf>
    <xf numFmtId="0" fontId="20" fillId="0" borderId="19" xfId="0" applyFont="1" applyBorder="1" applyAlignment="1">
      <alignment horizontal="center"/>
    </xf>
    <xf numFmtId="0" fontId="20" fillId="0" borderId="13" xfId="0" applyFont="1" applyBorder="1" applyAlignment="1">
      <alignment horizontal="center"/>
    </xf>
    <xf numFmtId="0" fontId="0" fillId="0" borderId="0" xfId="0" applyAlignment="1">
      <alignment/>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horizontal="left" vertical="center"/>
    </xf>
    <xf numFmtId="0" fontId="12" fillId="0" borderId="0" xfId="53" applyFill="1" applyBorder="1" applyAlignment="1" applyProtection="1">
      <alignment horizontal="left" vertical="center" wrapText="1"/>
      <protection/>
    </xf>
    <xf numFmtId="0" fontId="2" fillId="0" borderId="0" xfId="0" applyFont="1" applyAlignment="1">
      <alignment horizontal="center" vertical="center" wrapText="1"/>
    </xf>
    <xf numFmtId="0" fontId="2" fillId="0" borderId="0" xfId="0" applyFont="1" applyFill="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externalLink" Target="externalLinks/externalLink16.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en\cds\cds_raw\127_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Jen\cds\cds_raw\127_f1_04_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Jen\cds\cds_raw\127_f1_04_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Jen\cds\cds_raw\127_f1_05_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Jen\cds\cds_raw\127_f1_05_B.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Jen\cds\cds_raw\127_i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Jen\cds\cds_raw\127_d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Jen\cds\cds_raw\127_b12_s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en\cds\cds_raw\127_b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Jen\cds\cds_raw\127_b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en\cds\cds_raw\127_b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en\cds\cds_raw\127_f1_01_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Jen\cds\cds_raw\127_f1_01_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Jen\cds\cds_raw\127_f1_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Jen\cds\cds_raw\127_f1_03_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Jen\cds\cds_raw\127_f1_03_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7_b1"/>
    </sheetNames>
    <sheetDataSet>
      <sheetData sheetId="0">
        <row r="2">
          <cell r="D2">
            <v>298</v>
          </cell>
        </row>
        <row r="3">
          <cell r="D3">
            <v>965</v>
          </cell>
        </row>
        <row r="4">
          <cell r="D4">
            <v>362</v>
          </cell>
        </row>
        <row r="5">
          <cell r="D5">
            <v>1414</v>
          </cell>
        </row>
        <row r="6">
          <cell r="D6">
            <v>349</v>
          </cell>
        </row>
        <row r="7">
          <cell r="D7">
            <v>1056</v>
          </cell>
        </row>
        <row r="8">
          <cell r="D8">
            <v>363</v>
          </cell>
        </row>
        <row r="9">
          <cell r="D9">
            <v>1983</v>
          </cell>
        </row>
        <row r="10">
          <cell r="D10">
            <v>6</v>
          </cell>
        </row>
        <row r="11">
          <cell r="D11">
            <v>15</v>
          </cell>
        </row>
        <row r="12">
          <cell r="D12">
            <v>2</v>
          </cell>
        </row>
        <row r="13">
          <cell r="D13">
            <v>33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27_f1_04_A"/>
    </sheetNames>
    <sheetDataSet>
      <sheetData sheetId="0">
        <row r="2">
          <cell r="A2">
            <v>19.305344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27_f1_04_B"/>
    </sheetNames>
    <sheetDataSet>
      <sheetData sheetId="0">
        <row r="2">
          <cell r="A2">
            <v>23.551134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27_f1_05_A"/>
    </sheetNames>
    <sheetDataSet>
      <sheetData sheetId="0">
        <row r="2">
          <cell r="A2">
            <v>20.83189</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27_f1_05_B"/>
    </sheetNames>
    <sheetDataSet>
      <sheetData sheetId="0">
        <row r="2">
          <cell r="A2">
            <v>25.281291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27_i3"/>
    </sheetNames>
    <sheetDataSet>
      <sheetData sheetId="0">
        <row r="2">
          <cell r="B2">
            <v>43</v>
          </cell>
        </row>
        <row r="3">
          <cell r="B3">
            <v>174</v>
          </cell>
        </row>
        <row r="4">
          <cell r="B4">
            <v>457</v>
          </cell>
        </row>
        <row r="5">
          <cell r="B5">
            <v>391</v>
          </cell>
        </row>
        <row r="6">
          <cell r="B6">
            <v>93</v>
          </cell>
        </row>
        <row r="7">
          <cell r="B7">
            <v>16</v>
          </cell>
        </row>
        <row r="8">
          <cell r="B8">
            <v>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27_d2"/>
    </sheetNames>
    <sheetDataSet>
      <sheetData sheetId="0">
        <row r="2">
          <cell r="C2">
            <v>191</v>
          </cell>
        </row>
        <row r="3">
          <cell r="C3">
            <v>247</v>
          </cell>
        </row>
        <row r="4">
          <cell r="C4">
            <v>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27_b12_sb"/>
    </sheetNames>
    <sheetDataSet>
      <sheetData sheetId="0">
        <row r="2">
          <cell r="A2">
            <v>191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7_b2"/>
    </sheetNames>
    <sheetDataSet>
      <sheetData sheetId="0">
        <row r="2">
          <cell r="C2">
            <v>180</v>
          </cell>
        </row>
        <row r="3">
          <cell r="C3">
            <v>5</v>
          </cell>
        </row>
        <row r="4">
          <cell r="C4">
            <v>10</v>
          </cell>
        </row>
        <row r="5">
          <cell r="C5">
            <v>15</v>
          </cell>
        </row>
        <row r="6">
          <cell r="C6">
            <v>733</v>
          </cell>
        </row>
        <row r="7">
          <cell r="C7">
            <v>0</v>
          </cell>
        </row>
        <row r="8">
          <cell r="C8">
            <v>3</v>
          </cell>
        </row>
        <row r="9">
          <cell r="C9">
            <v>373</v>
          </cell>
        </row>
        <row r="10">
          <cell r="C10">
            <v>57</v>
          </cell>
        </row>
        <row r="11">
          <cell r="C11">
            <v>4</v>
          </cell>
        </row>
        <row r="12">
          <cell r="C12">
            <v>745</v>
          </cell>
        </row>
        <row r="13">
          <cell r="C13">
            <v>27</v>
          </cell>
        </row>
        <row r="14">
          <cell r="C14">
            <v>76</v>
          </cell>
        </row>
        <row r="15">
          <cell r="C15">
            <v>53</v>
          </cell>
        </row>
        <row r="16">
          <cell r="C16">
            <v>2267</v>
          </cell>
        </row>
        <row r="17">
          <cell r="C17">
            <v>9</v>
          </cell>
        </row>
        <row r="18">
          <cell r="C18">
            <v>17</v>
          </cell>
        </row>
        <row r="19">
          <cell r="C19">
            <v>1919</v>
          </cell>
        </row>
        <row r="20">
          <cell r="C20">
            <v>210</v>
          </cell>
        </row>
        <row r="21">
          <cell r="C21">
            <v>143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7_b12"/>
    </sheetNames>
    <sheetDataSet>
      <sheetData sheetId="0">
        <row r="2">
          <cell r="A2">
            <v>518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27_b22"/>
    </sheetNames>
    <sheetDataSet>
      <sheetData sheetId="0">
        <row r="2">
          <cell r="C2">
            <v>0.6609105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27_f1_01_A"/>
    </sheetNames>
    <sheetDataSet>
      <sheetData sheetId="0">
        <row r="2">
          <cell r="C2">
            <v>0.0504686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27_f1_01_B"/>
    </sheetNames>
    <sheetDataSet>
      <sheetData sheetId="0">
        <row r="2">
          <cell r="C2">
            <v>0.0265672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27_f1_02"/>
    </sheetNames>
    <sheetDataSet>
      <sheetData sheetId="0">
        <row r="2">
          <cell r="A2">
            <v>1</v>
          </cell>
          <cell r="B2">
            <v>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27_f1_03_A"/>
    </sheetNames>
    <sheetDataSet>
      <sheetData sheetId="0">
        <row r="2">
          <cell r="C2">
            <v>0.1067051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27_f1_03_B"/>
    </sheetNames>
    <sheetDataSet>
      <sheetData sheetId="0">
        <row r="2">
          <cell r="C2">
            <v>0.3376453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vc.edu/" TargetMode="External" /><Relationship Id="rId2" Type="http://schemas.openxmlformats.org/officeDocument/2006/relationships/hyperlink" Target="mailto:greta.moon@vvc.edu" TargetMode="External" /><Relationship Id="rId3" Type="http://schemas.openxmlformats.org/officeDocument/2006/relationships/hyperlink" Target="http://www.cccapply.org/Applications/California_Community_College/apply/Victor_Valley_College.html" TargetMode="External" /><Relationship Id="rId4" Type="http://schemas.openxmlformats.org/officeDocument/2006/relationships/hyperlink" Target="http://www.vvc.edu/offices/admissions-records/index.htm" TargetMode="External" /><Relationship Id="rId5" Type="http://schemas.openxmlformats.org/officeDocument/2006/relationships/hyperlink" Target="mailto:christopher.ohearn@vvc.edu" TargetMode="External" /><Relationship Id="rId6" Type="http://schemas.openxmlformats.org/officeDocument/2006/relationships/hyperlink" Target="http://www.vvc.edu/offices/president/about_campus.shtml" TargetMode="External" /><Relationship Id="rId7" Type="http://schemas.openxmlformats.org/officeDocument/2006/relationships/hyperlink" Target="http://www.vvc.edu/offices/oie/reports.shtml" TargetMode="External" /><Relationship Id="rId8" Type="http://schemas.openxmlformats.org/officeDocument/2006/relationships/hyperlink" Target="mailto:christopher.o'hearn@vvc.edu?subject=CDS%20Inquiry" TargetMode="External" /><Relationship Id="rId9" Type="http://schemas.openxmlformats.org/officeDocument/2006/relationships/hyperlink" Target="mailto:mark.clair@vvc.edu?subject=CDS%20Inquiry" TargetMode="External" /><Relationship Id="rId10" Type="http://schemas.openxmlformats.org/officeDocument/2006/relationships/hyperlink" Target="mailto:greta.moon@vvc.edu?subject=CDS%20Inquiry" TargetMode="External" /><Relationship Id="rId11" Type="http://schemas.openxmlformats.org/officeDocument/2006/relationships/hyperlink" Target="mailto:arthur.lopez@vvc.edu" TargetMode="External" /><Relationship Id="rId12" Type="http://schemas.openxmlformats.org/officeDocument/2006/relationships/hyperlink" Target="http://www.vvc.edu/offices/financial-aid/" TargetMode="Externa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vc.edu/degrees-certificate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vc.edu/degrees-certificate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tabSelected="1" workbookViewId="0" topLeftCell="A1">
      <selection activeCell="E1" sqref="E1"/>
    </sheetView>
  </sheetViews>
  <sheetFormatPr defaultColWidth="9.140625" defaultRowHeight="12.75"/>
  <cols>
    <col min="1" max="1" width="5.140625" style="1" bestFit="1" customWidth="1"/>
    <col min="2" max="2" width="31.8515625" style="0" bestFit="1" customWidth="1"/>
    <col min="3" max="3" width="4.00390625" style="0" customWidth="1"/>
    <col min="4" max="4" width="47.8515625" style="0" customWidth="1"/>
  </cols>
  <sheetData>
    <row r="1" spans="1:4" ht="18">
      <c r="A1" s="275" t="s">
        <v>201</v>
      </c>
      <c r="B1" s="275"/>
      <c r="C1" s="275"/>
      <c r="D1" s="276"/>
    </row>
    <row r="2" spans="3:4" ht="12.75">
      <c r="C2" s="277"/>
      <c r="D2" s="277"/>
    </row>
    <row r="3" spans="1:4" ht="12.75">
      <c r="A3" s="2" t="s">
        <v>331</v>
      </c>
      <c r="B3" s="60" t="s">
        <v>358</v>
      </c>
      <c r="C3" s="26"/>
      <c r="D3" s="26"/>
    </row>
    <row r="4" spans="1:4" ht="12.75">
      <c r="A4" s="2" t="s">
        <v>331</v>
      </c>
      <c r="B4" s="61" t="s">
        <v>332</v>
      </c>
      <c r="C4" s="57"/>
      <c r="D4" s="57" t="s">
        <v>342</v>
      </c>
    </row>
    <row r="5" spans="1:4" ht="12.75">
      <c r="A5" s="2" t="s">
        <v>331</v>
      </c>
      <c r="B5" s="61" t="s">
        <v>333</v>
      </c>
      <c r="C5" s="57"/>
      <c r="D5" s="57" t="s">
        <v>450</v>
      </c>
    </row>
    <row r="6" spans="1:4" ht="12.75">
      <c r="A6" s="2" t="s">
        <v>331</v>
      </c>
      <c r="B6" s="61" t="s">
        <v>334</v>
      </c>
      <c r="C6" s="57"/>
      <c r="D6" s="57" t="s">
        <v>290</v>
      </c>
    </row>
    <row r="7" spans="1:4" ht="12.75">
      <c r="A7" s="2" t="s">
        <v>331</v>
      </c>
      <c r="B7" s="61" t="s">
        <v>203</v>
      </c>
      <c r="C7" s="57"/>
      <c r="D7" s="57" t="s">
        <v>360</v>
      </c>
    </row>
    <row r="8" spans="1:4" ht="12.75">
      <c r="A8" s="2" t="s">
        <v>331</v>
      </c>
      <c r="B8" s="61" t="s">
        <v>335</v>
      </c>
      <c r="C8" s="57"/>
      <c r="D8" s="57" t="s">
        <v>344</v>
      </c>
    </row>
    <row r="9" spans="1:4" ht="12.75">
      <c r="A9" s="2" t="s">
        <v>331</v>
      </c>
      <c r="B9" s="61" t="s">
        <v>336</v>
      </c>
      <c r="C9" s="57"/>
      <c r="D9" s="57" t="s">
        <v>343</v>
      </c>
    </row>
    <row r="10" spans="1:4" ht="12.75">
      <c r="A10" s="2" t="s">
        <v>331</v>
      </c>
      <c r="B10" s="61" t="s">
        <v>337</v>
      </c>
      <c r="C10" s="57"/>
      <c r="D10" s="8" t="s">
        <v>451</v>
      </c>
    </row>
    <row r="11" spans="1:4" ht="12.75">
      <c r="A11" s="2" t="s">
        <v>331</v>
      </c>
      <c r="B11" s="61" t="s">
        <v>338</v>
      </c>
      <c r="C11" s="57"/>
      <c r="D11" s="242" t="s">
        <v>447</v>
      </c>
    </row>
    <row r="12" spans="1:4" ht="12.75">
      <c r="A12" s="2" t="s">
        <v>331</v>
      </c>
      <c r="B12" s="25" t="s">
        <v>339</v>
      </c>
      <c r="C12" s="26"/>
      <c r="D12" s="59"/>
    </row>
    <row r="13" spans="1:4" ht="12.75">
      <c r="A13" s="2"/>
      <c r="B13" s="25" t="s">
        <v>89</v>
      </c>
      <c r="C13" s="26"/>
      <c r="D13" s="191"/>
    </row>
    <row r="14" spans="1:4" ht="12.75">
      <c r="A14" s="2" t="s">
        <v>331</v>
      </c>
      <c r="B14" s="192" t="s">
        <v>340</v>
      </c>
      <c r="C14" s="68"/>
      <c r="D14" s="190"/>
    </row>
    <row r="15" spans="1:4" ht="12.75">
      <c r="A15" s="2"/>
      <c r="B15" s="279" t="s">
        <v>416</v>
      </c>
      <c r="C15" s="280"/>
      <c r="D15" s="281"/>
    </row>
    <row r="16" spans="1:4" ht="12.75">
      <c r="A16" s="2"/>
      <c r="B16" s="67"/>
      <c r="C16" s="68"/>
      <c r="D16" s="68"/>
    </row>
    <row r="17" spans="1:4" ht="12.75">
      <c r="A17" s="2" t="s">
        <v>5</v>
      </c>
      <c r="B17" s="9" t="s">
        <v>202</v>
      </c>
      <c r="C17" s="278"/>
      <c r="D17" s="278"/>
    </row>
    <row r="18" spans="1:4" ht="12.75">
      <c r="A18" s="2" t="s">
        <v>5</v>
      </c>
      <c r="B18" s="8" t="s">
        <v>199</v>
      </c>
      <c r="C18" s="269" t="s">
        <v>341</v>
      </c>
      <c r="D18" s="269"/>
    </row>
    <row r="19" spans="1:4" ht="12.75">
      <c r="A19" s="2" t="s">
        <v>5</v>
      </c>
      <c r="B19" s="8" t="s">
        <v>203</v>
      </c>
      <c r="C19" s="269" t="s">
        <v>360</v>
      </c>
      <c r="D19" s="269"/>
    </row>
    <row r="20" spans="1:4" ht="12.75">
      <c r="A20" s="2" t="s">
        <v>5</v>
      </c>
      <c r="B20" s="56" t="s">
        <v>147</v>
      </c>
      <c r="C20" s="269" t="s">
        <v>364</v>
      </c>
      <c r="D20" s="269"/>
    </row>
    <row r="21" spans="1:4" ht="12.75">
      <c r="A21" s="2" t="s">
        <v>5</v>
      </c>
      <c r="B21" s="8" t="s">
        <v>148</v>
      </c>
      <c r="C21" s="269" t="s">
        <v>345</v>
      </c>
      <c r="D21" s="269"/>
    </row>
    <row r="22" spans="1:4" ht="12.75">
      <c r="A22" s="2" t="s">
        <v>5</v>
      </c>
      <c r="B22" s="8" t="s">
        <v>204</v>
      </c>
      <c r="C22" s="268" t="s">
        <v>361</v>
      </c>
      <c r="D22" s="269"/>
    </row>
    <row r="23" spans="1:4" ht="12.75">
      <c r="A23" s="2" t="s">
        <v>5</v>
      </c>
      <c r="B23" s="8" t="s">
        <v>205</v>
      </c>
      <c r="C23" s="269" t="s">
        <v>346</v>
      </c>
      <c r="D23" s="269"/>
    </row>
    <row r="24" spans="1:4" ht="12.75">
      <c r="A24" s="2" t="s">
        <v>5</v>
      </c>
      <c r="B24" s="8" t="s">
        <v>149</v>
      </c>
      <c r="C24" s="273" t="s">
        <v>347</v>
      </c>
      <c r="D24" s="274"/>
    </row>
    <row r="25" spans="1:4" ht="12.75">
      <c r="A25" s="2" t="s">
        <v>5</v>
      </c>
      <c r="B25" s="8" t="s">
        <v>147</v>
      </c>
      <c r="C25" s="273" t="s">
        <v>347</v>
      </c>
      <c r="D25" s="274"/>
    </row>
    <row r="26" spans="1:4" ht="12.75">
      <c r="A26" s="2" t="s">
        <v>5</v>
      </c>
      <c r="B26" s="8" t="s">
        <v>59</v>
      </c>
      <c r="C26" s="269" t="s">
        <v>25</v>
      </c>
      <c r="D26" s="269"/>
    </row>
    <row r="27" spans="1:4" ht="12.75">
      <c r="A27" s="2" t="s">
        <v>5</v>
      </c>
      <c r="B27" s="8" t="s">
        <v>206</v>
      </c>
      <c r="C27" s="268" t="s">
        <v>444</v>
      </c>
      <c r="D27" s="268"/>
    </row>
    <row r="28" spans="1:4" ht="12.75">
      <c r="A28" s="2" t="s">
        <v>349</v>
      </c>
      <c r="B28" s="8" t="s">
        <v>350</v>
      </c>
      <c r="C28" s="286" t="s">
        <v>352</v>
      </c>
      <c r="D28" s="287"/>
    </row>
    <row r="29" spans="1:4" ht="38.25">
      <c r="A29" s="70" t="s">
        <v>5</v>
      </c>
      <c r="B29" s="102" t="s">
        <v>26</v>
      </c>
      <c r="C29" s="268" t="s">
        <v>348</v>
      </c>
      <c r="D29" s="269"/>
    </row>
    <row r="30" spans="1:4" ht="12.75">
      <c r="A30" s="70" t="s">
        <v>351</v>
      </c>
      <c r="B30" s="8" t="s">
        <v>295</v>
      </c>
      <c r="C30" s="269" t="s">
        <v>296</v>
      </c>
      <c r="D30" s="269"/>
    </row>
    <row r="31" spans="1:4" ht="12.75">
      <c r="A31" s="70" t="s">
        <v>319</v>
      </c>
      <c r="B31" s="8" t="s">
        <v>149</v>
      </c>
      <c r="C31" s="269" t="s">
        <v>347</v>
      </c>
      <c r="D31" s="269"/>
    </row>
    <row r="32" spans="1:4" ht="12.75">
      <c r="A32" s="2" t="s">
        <v>320</v>
      </c>
      <c r="B32" s="8" t="s">
        <v>147</v>
      </c>
      <c r="C32" s="269" t="s">
        <v>347</v>
      </c>
      <c r="D32" s="269"/>
    </row>
    <row r="33" spans="1:4" ht="12.75">
      <c r="A33" s="2" t="s">
        <v>321</v>
      </c>
      <c r="B33" s="65" t="s">
        <v>297</v>
      </c>
      <c r="C33" s="273" t="s">
        <v>25</v>
      </c>
      <c r="D33" s="274"/>
    </row>
    <row r="34" spans="1:5" ht="12.75">
      <c r="A34" s="2" t="s">
        <v>322</v>
      </c>
      <c r="B34" s="65" t="s">
        <v>298</v>
      </c>
      <c r="C34" s="268" t="s">
        <v>452</v>
      </c>
      <c r="D34" s="268"/>
      <c r="E34" s="71"/>
    </row>
    <row r="35" spans="1:4" ht="12.75">
      <c r="A35" s="2" t="s">
        <v>323</v>
      </c>
      <c r="B35" s="65" t="s">
        <v>299</v>
      </c>
      <c r="C35" s="268" t="s">
        <v>453</v>
      </c>
      <c r="D35" s="268"/>
    </row>
    <row r="36" spans="1:4" ht="12.75">
      <c r="A36" s="2" t="s">
        <v>324</v>
      </c>
      <c r="B36" s="65" t="s">
        <v>325</v>
      </c>
      <c r="C36" s="270" t="s">
        <v>417</v>
      </c>
      <c r="D36" s="271"/>
    </row>
    <row r="37" spans="1:4" ht="12.75">
      <c r="A37" s="2" t="s">
        <v>326</v>
      </c>
      <c r="B37" s="65" t="s">
        <v>328</v>
      </c>
      <c r="C37" s="270" t="s">
        <v>446</v>
      </c>
      <c r="D37" s="271"/>
    </row>
    <row r="38" spans="1:4" ht="12.75">
      <c r="A38" s="2" t="s">
        <v>327</v>
      </c>
      <c r="B38" s="65" t="s">
        <v>329</v>
      </c>
      <c r="C38" s="272" t="s">
        <v>445</v>
      </c>
      <c r="D38" s="272"/>
    </row>
    <row r="39" spans="2:4" ht="12.75">
      <c r="B39" s="21"/>
      <c r="C39" s="20"/>
      <c r="D39" s="20"/>
    </row>
    <row r="40" spans="1:4" ht="12.75">
      <c r="A40" s="2" t="s">
        <v>27</v>
      </c>
      <c r="B40" s="65" t="s">
        <v>28</v>
      </c>
      <c r="C40" s="282" t="s">
        <v>29</v>
      </c>
      <c r="D40" s="283"/>
    </row>
    <row r="41" spans="2:4" ht="12.75">
      <c r="B41" s="21"/>
      <c r="C41" s="20"/>
      <c r="D41" s="20"/>
    </row>
    <row r="42" spans="1:4" ht="12.75">
      <c r="A42" s="2" t="s">
        <v>6</v>
      </c>
      <c r="B42" s="284" t="s">
        <v>207</v>
      </c>
      <c r="C42" s="285"/>
      <c r="D42" s="276"/>
    </row>
    <row r="43" spans="1:3" ht="12.75">
      <c r="A43" s="2" t="s">
        <v>6</v>
      </c>
      <c r="B43" s="10" t="s">
        <v>208</v>
      </c>
      <c r="C43" s="79" t="s">
        <v>362</v>
      </c>
    </row>
    <row r="44" spans="1:2" ht="12.75">
      <c r="A44" s="2"/>
      <c r="B44" s="3"/>
    </row>
    <row r="45" spans="1:2" ht="12.75">
      <c r="A45" s="2" t="s">
        <v>7</v>
      </c>
      <c r="B45" s="3" t="s">
        <v>150</v>
      </c>
    </row>
    <row r="46" spans="1:3" ht="12.75">
      <c r="A46" s="2" t="s">
        <v>7</v>
      </c>
      <c r="B46" s="10" t="s">
        <v>209</v>
      </c>
      <c r="C46" s="79" t="s">
        <v>362</v>
      </c>
    </row>
    <row r="47" spans="1:2" ht="12.75">
      <c r="A47" s="2"/>
      <c r="B47" s="3"/>
    </row>
    <row r="48" spans="1:3" ht="12.75">
      <c r="A48" s="2" t="s">
        <v>8</v>
      </c>
      <c r="B48" s="3" t="s">
        <v>268</v>
      </c>
      <c r="C48" s="4"/>
    </row>
    <row r="49" spans="1:3" ht="12.75">
      <c r="A49" s="2" t="s">
        <v>8</v>
      </c>
      <c r="B49" s="10" t="s">
        <v>269</v>
      </c>
      <c r="C49" s="79" t="s">
        <v>362</v>
      </c>
    </row>
    <row r="50" spans="1:3" ht="12.75">
      <c r="A50" s="2"/>
      <c r="B50" s="11" t="s">
        <v>363</v>
      </c>
      <c r="C50" s="12"/>
    </row>
    <row r="51" spans="1:3" ht="12.75">
      <c r="A51" s="2"/>
      <c r="B51" s="3"/>
      <c r="C51" s="4"/>
    </row>
    <row r="52" spans="1:2" ht="12.75">
      <c r="A52" s="2" t="s">
        <v>9</v>
      </c>
      <c r="B52" s="3" t="s">
        <v>151</v>
      </c>
    </row>
    <row r="53" spans="1:3" ht="12.75">
      <c r="A53" s="2" t="s">
        <v>9</v>
      </c>
      <c r="B53" s="10" t="s">
        <v>270</v>
      </c>
      <c r="C53" s="79" t="s">
        <v>362</v>
      </c>
    </row>
    <row r="54" spans="1:4" ht="12.75">
      <c r="A54" s="70" t="s">
        <v>9</v>
      </c>
      <c r="B54" s="134" t="s">
        <v>271</v>
      </c>
      <c r="C54" s="79" t="s">
        <v>362</v>
      </c>
      <c r="D54" s="71"/>
    </row>
    <row r="55" spans="1:3" ht="12.75">
      <c r="A55" s="2" t="s">
        <v>9</v>
      </c>
      <c r="B55" s="10" t="s">
        <v>272</v>
      </c>
      <c r="C55" s="79" t="s">
        <v>362</v>
      </c>
    </row>
  </sheetData>
  <sheetProtection/>
  <mergeCells count="27">
    <mergeCell ref="C40:D40"/>
    <mergeCell ref="C29:D29"/>
    <mergeCell ref="B42:D42"/>
    <mergeCell ref="C23:D23"/>
    <mergeCell ref="C26:D26"/>
    <mergeCell ref="C27:D27"/>
    <mergeCell ref="C24:D24"/>
    <mergeCell ref="C25:D25"/>
    <mergeCell ref="C28:D28"/>
    <mergeCell ref="C36:D36"/>
    <mergeCell ref="C34:D34"/>
    <mergeCell ref="A1:D1"/>
    <mergeCell ref="C2:D2"/>
    <mergeCell ref="C17:D17"/>
    <mergeCell ref="C18:D18"/>
    <mergeCell ref="B15:D15"/>
    <mergeCell ref="C19:D19"/>
    <mergeCell ref="C35:D35"/>
    <mergeCell ref="C20:D20"/>
    <mergeCell ref="C21:D21"/>
    <mergeCell ref="C22:D22"/>
    <mergeCell ref="C37:D37"/>
    <mergeCell ref="C38:D38"/>
    <mergeCell ref="C30:D30"/>
    <mergeCell ref="C31:D31"/>
    <mergeCell ref="C32:D32"/>
    <mergeCell ref="C33:D33"/>
  </mergeCells>
  <hyperlinks>
    <hyperlink ref="C22" r:id="rId1" display="www.vvc.edu"/>
    <hyperlink ref="C27" r:id="rId2" display="greta.moon@vvc.edu"/>
    <hyperlink ref="C29" r:id="rId3" display="http://www.cccapply.org/Applications/California_Community_College/apply/Victor_Valley_College.html"/>
    <hyperlink ref="C28" r:id="rId4" display="http://www.vvc.edu/offices/admissions-records/index.htm"/>
    <hyperlink ref="C38" r:id="rId5" display="christopher.ohearn@vvc.edu"/>
    <hyperlink ref="C40" r:id="rId6" display="http://www.vvc.edu/offices/president/about_campus.shtml"/>
    <hyperlink ref="B15" r:id="rId7" display="http://www.vvc.edu/offices/oie/reports.shtml"/>
    <hyperlink ref="C38:D38" r:id="rId8" display="christopher.o'hearn@vvc.edu"/>
    <hyperlink ref="D11" r:id="rId9" display="mark.clair@vvc.edu  /  jennifer.larriva@vvc.edu"/>
    <hyperlink ref="C27:D27" r:id="rId10" display="greta.moon@vvc.edu"/>
    <hyperlink ref="C34" r:id="rId11" display="arthur.lopez@vvc.edu"/>
    <hyperlink ref="C35" r:id="rId12" display="http://www.vvc.edu/offices/financial-aid/"/>
  </hyperlinks>
  <printOptions/>
  <pageMargins left="0.75" right="0.75" top="1" bottom="1" header="0.5" footer="0.5"/>
  <pageSetup fitToHeight="1" fitToWidth="1" horizontalDpi="600" verticalDpi="600" orientation="portrait" scale="90" r:id="rId13"/>
  <headerFooter alignWithMargins="0">
    <oddHeader>&amp;CCommon Data Set 2012-13</oddHeader>
    <oddFooter>&amp;LVVC Research Office&amp;R&amp;A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3"/>
  <sheetViews>
    <sheetView workbookViewId="0" topLeftCell="A1">
      <selection activeCell="A41" sqref="A41"/>
    </sheetView>
  </sheetViews>
  <sheetFormatPr defaultColWidth="9.140625" defaultRowHeight="12.75"/>
  <cols>
    <col min="1" max="1" width="4.28125" style="2" bestFit="1" customWidth="1"/>
    <col min="2" max="2" width="4.8515625" style="0" customWidth="1"/>
    <col min="3" max="3" width="60.140625" style="0" bestFit="1" customWidth="1"/>
    <col min="4" max="4" width="44.8515625" style="0" customWidth="1"/>
    <col min="5" max="5" width="11.7109375" style="0" bestFit="1" customWidth="1"/>
    <col min="6" max="6" width="13.57421875" style="0" bestFit="1" customWidth="1"/>
  </cols>
  <sheetData>
    <row r="1" spans="1:6" ht="18">
      <c r="A1" s="275" t="s">
        <v>19</v>
      </c>
      <c r="B1" s="275"/>
      <c r="C1" s="275"/>
      <c r="D1" s="275"/>
      <c r="E1" s="275"/>
      <c r="F1" s="275"/>
    </row>
    <row r="3" spans="1:5" ht="12.75">
      <c r="A3" s="29" t="s">
        <v>20</v>
      </c>
      <c r="B3" s="30" t="s">
        <v>481</v>
      </c>
      <c r="C3" s="138"/>
      <c r="D3" s="138"/>
      <c r="E3" s="138"/>
    </row>
    <row r="4" spans="1:5" s="184" customFormat="1" ht="18" customHeight="1">
      <c r="A4" s="183"/>
      <c r="B4" s="378" t="s">
        <v>482</v>
      </c>
      <c r="C4" s="378"/>
      <c r="D4" s="378"/>
      <c r="E4" s="378"/>
    </row>
    <row r="6" spans="1:6" ht="12.75">
      <c r="A6" s="2" t="s">
        <v>20</v>
      </c>
      <c r="B6" s="3" t="s">
        <v>443</v>
      </c>
      <c r="C6" s="3" t="s">
        <v>423</v>
      </c>
      <c r="D6" s="3" t="s">
        <v>424</v>
      </c>
      <c r="E6" s="232" t="s">
        <v>233</v>
      </c>
      <c r="F6" s="159" t="s">
        <v>425</v>
      </c>
    </row>
    <row r="7" spans="2:6" ht="15">
      <c r="B7" s="265">
        <v>1</v>
      </c>
      <c r="C7" s="240" t="s">
        <v>426</v>
      </c>
      <c r="D7" s="240" t="s">
        <v>427</v>
      </c>
      <c r="E7" s="231">
        <v>7</v>
      </c>
      <c r="F7" s="233">
        <f aca="true" t="shared" si="0" ref="F7:F19">E7/$E$20*100</f>
        <v>0.8244994110718492</v>
      </c>
    </row>
    <row r="8" spans="2:6" ht="15">
      <c r="B8">
        <v>11</v>
      </c>
      <c r="C8" s="240" t="s">
        <v>429</v>
      </c>
      <c r="D8" s="240" t="s">
        <v>427</v>
      </c>
      <c r="E8" s="231">
        <v>7</v>
      </c>
      <c r="F8" s="233">
        <f t="shared" si="0"/>
        <v>0.8244994110718492</v>
      </c>
    </row>
    <row r="9" spans="2:6" ht="15">
      <c r="B9">
        <v>15</v>
      </c>
      <c r="C9" s="240" t="s">
        <v>431</v>
      </c>
      <c r="D9" s="240" t="s">
        <v>427</v>
      </c>
      <c r="E9" s="231">
        <v>17</v>
      </c>
      <c r="F9" s="233">
        <f t="shared" si="0"/>
        <v>2.0023557126030624</v>
      </c>
    </row>
    <row r="10" spans="2:6" ht="15">
      <c r="B10">
        <v>19</v>
      </c>
      <c r="C10" s="240" t="s">
        <v>432</v>
      </c>
      <c r="D10" s="240" t="s">
        <v>427</v>
      </c>
      <c r="E10" s="231">
        <v>27</v>
      </c>
      <c r="F10" s="233">
        <f t="shared" si="0"/>
        <v>3.180212014134275</v>
      </c>
    </row>
    <row r="11" spans="2:6" ht="15">
      <c r="B11">
        <v>24</v>
      </c>
      <c r="C11" s="240" t="s">
        <v>434</v>
      </c>
      <c r="D11" s="240" t="s">
        <v>427</v>
      </c>
      <c r="E11" s="231">
        <v>267</v>
      </c>
      <c r="F11" s="233">
        <f t="shared" si="0"/>
        <v>31.448763250883395</v>
      </c>
    </row>
    <row r="12" spans="2:6" ht="15">
      <c r="B12">
        <v>30</v>
      </c>
      <c r="C12" s="240" t="s">
        <v>483</v>
      </c>
      <c r="D12" s="240" t="s">
        <v>427</v>
      </c>
      <c r="E12" s="231">
        <v>206</v>
      </c>
      <c r="F12" s="233">
        <f t="shared" si="0"/>
        <v>24.263839811542994</v>
      </c>
    </row>
    <row r="13" spans="2:6" ht="15">
      <c r="B13">
        <v>43</v>
      </c>
      <c r="C13" s="240" t="s">
        <v>437</v>
      </c>
      <c r="D13" s="240" t="s">
        <v>427</v>
      </c>
      <c r="E13" s="231">
        <v>74</v>
      </c>
      <c r="F13" s="233">
        <f t="shared" si="0"/>
        <v>8.716136631330977</v>
      </c>
    </row>
    <row r="14" spans="2:6" ht="15">
      <c r="B14">
        <v>46</v>
      </c>
      <c r="C14" s="240" t="s">
        <v>430</v>
      </c>
      <c r="D14" s="240" t="s">
        <v>427</v>
      </c>
      <c r="E14" s="231">
        <v>1</v>
      </c>
      <c r="F14" s="233">
        <f t="shared" si="0"/>
        <v>0.11778563015312131</v>
      </c>
    </row>
    <row r="15" spans="2:6" ht="15">
      <c r="B15">
        <v>47</v>
      </c>
      <c r="C15" s="240" t="s">
        <v>435</v>
      </c>
      <c r="D15" s="240" t="s">
        <v>427</v>
      </c>
      <c r="E15" s="231">
        <v>21</v>
      </c>
      <c r="F15" s="233">
        <f t="shared" si="0"/>
        <v>2.4734982332155475</v>
      </c>
    </row>
    <row r="16" spans="2:6" ht="15">
      <c r="B16">
        <v>48</v>
      </c>
      <c r="C16" s="240" t="s">
        <v>436</v>
      </c>
      <c r="D16" s="240" t="s">
        <v>427</v>
      </c>
      <c r="E16" s="231">
        <v>1</v>
      </c>
      <c r="F16" s="233">
        <f t="shared" si="0"/>
        <v>0.11778563015312131</v>
      </c>
    </row>
    <row r="17" spans="2:6" ht="15">
      <c r="B17">
        <v>50</v>
      </c>
      <c r="C17" s="240" t="s">
        <v>438</v>
      </c>
      <c r="D17" s="240" t="s">
        <v>427</v>
      </c>
      <c r="E17" s="231">
        <v>33</v>
      </c>
      <c r="F17" s="233">
        <f t="shared" si="0"/>
        <v>3.8869257950530036</v>
      </c>
    </row>
    <row r="18" spans="2:6" ht="15">
      <c r="B18">
        <v>51</v>
      </c>
      <c r="C18" s="240" t="s">
        <v>433</v>
      </c>
      <c r="D18" s="240" t="s">
        <v>427</v>
      </c>
      <c r="E18" s="231">
        <v>87</v>
      </c>
      <c r="F18" s="233">
        <f t="shared" si="0"/>
        <v>10.247349823321555</v>
      </c>
    </row>
    <row r="19" spans="2:6" ht="15.75" thickBot="1">
      <c r="B19">
        <v>52</v>
      </c>
      <c r="C19" s="240" t="s">
        <v>428</v>
      </c>
      <c r="D19" s="240" t="s">
        <v>427</v>
      </c>
      <c r="E19" s="231">
        <v>101</v>
      </c>
      <c r="F19" s="233">
        <f t="shared" si="0"/>
        <v>11.896348645465253</v>
      </c>
    </row>
    <row r="20" spans="3:6" ht="15.75" thickTop="1">
      <c r="C20" s="240"/>
      <c r="D20" s="253" t="s">
        <v>459</v>
      </c>
      <c r="E20" s="238">
        <f>SUM(E7:E19)</f>
        <v>849</v>
      </c>
      <c r="F20" s="236">
        <f>SUM(F7:F19)</f>
        <v>100.00000000000001</v>
      </c>
    </row>
    <row r="21" spans="2:6" ht="15">
      <c r="B21" s="62"/>
      <c r="C21" s="240"/>
      <c r="D21" s="240"/>
      <c r="E21" s="234"/>
      <c r="F21" s="235"/>
    </row>
    <row r="22" spans="2:6" ht="15">
      <c r="B22" s="62">
        <v>12</v>
      </c>
      <c r="C22" s="240" t="s">
        <v>484</v>
      </c>
      <c r="D22" s="240" t="s">
        <v>439</v>
      </c>
      <c r="E22" s="234">
        <v>2</v>
      </c>
      <c r="F22" s="233">
        <f>E22/$E$27*100</f>
        <v>8</v>
      </c>
    </row>
    <row r="23" spans="2:6" ht="15">
      <c r="B23">
        <v>22</v>
      </c>
      <c r="C23" s="240" t="s">
        <v>440</v>
      </c>
      <c r="D23" s="240" t="s">
        <v>439</v>
      </c>
      <c r="E23" s="231">
        <v>14</v>
      </c>
      <c r="F23" s="233">
        <f>E23/$E$27*100</f>
        <v>56.00000000000001</v>
      </c>
    </row>
    <row r="24" spans="2:6" ht="15">
      <c r="B24">
        <v>47</v>
      </c>
      <c r="C24" s="240" t="s">
        <v>435</v>
      </c>
      <c r="D24" s="240" t="s">
        <v>439</v>
      </c>
      <c r="E24" s="231">
        <v>6</v>
      </c>
      <c r="F24" s="233">
        <f>E24/$E$27*100</f>
        <v>24</v>
      </c>
    </row>
    <row r="25" spans="2:6" ht="15">
      <c r="B25">
        <v>51</v>
      </c>
      <c r="C25" s="240" t="s">
        <v>485</v>
      </c>
      <c r="D25" s="240" t="s">
        <v>439</v>
      </c>
      <c r="E25" s="231">
        <v>1</v>
      </c>
      <c r="F25" s="233">
        <f>E25/$E$27*100</f>
        <v>4</v>
      </c>
    </row>
    <row r="26" spans="2:6" ht="15.75" thickBot="1">
      <c r="B26">
        <v>52</v>
      </c>
      <c r="C26" s="240" t="s">
        <v>428</v>
      </c>
      <c r="D26" s="240" t="s">
        <v>439</v>
      </c>
      <c r="E26" s="231">
        <v>2</v>
      </c>
      <c r="F26" s="233">
        <f>E26/$E$27*100</f>
        <v>8</v>
      </c>
    </row>
    <row r="27" spans="3:6" ht="15.75" thickTop="1">
      <c r="C27" s="240"/>
      <c r="D27" s="240"/>
      <c r="E27" s="238">
        <f>SUM(E22:E26)</f>
        <v>25</v>
      </c>
      <c r="F27" s="236">
        <f>SUM(F22:F26)</f>
        <v>100</v>
      </c>
    </row>
    <row r="28" spans="3:6" ht="15">
      <c r="C28" s="240"/>
      <c r="D28" s="240"/>
      <c r="E28" s="234"/>
      <c r="F28" s="239"/>
    </row>
    <row r="29" spans="2:6" ht="15.75" thickBot="1">
      <c r="B29">
        <v>51</v>
      </c>
      <c r="C29" s="240" t="s">
        <v>433</v>
      </c>
      <c r="D29" s="240" t="s">
        <v>441</v>
      </c>
      <c r="E29" s="231">
        <v>78</v>
      </c>
      <c r="F29" s="233">
        <v>100</v>
      </c>
    </row>
    <row r="30" spans="3:6" ht="15.75" thickTop="1">
      <c r="C30" s="240"/>
      <c r="D30" s="240"/>
      <c r="E30" s="238">
        <f>SUM(E29)</f>
        <v>78</v>
      </c>
      <c r="F30" s="236">
        <v>100</v>
      </c>
    </row>
    <row r="31" spans="2:6" ht="15">
      <c r="B31" s="62"/>
      <c r="C31" s="240"/>
      <c r="D31" s="240"/>
      <c r="E31" s="234"/>
      <c r="F31" s="235"/>
    </row>
    <row r="32" spans="2:6" ht="15">
      <c r="B32" s="62">
        <v>1</v>
      </c>
      <c r="C32" s="240" t="s">
        <v>426</v>
      </c>
      <c r="D32" s="240" t="s">
        <v>442</v>
      </c>
      <c r="E32" s="234">
        <v>2</v>
      </c>
      <c r="F32" s="233">
        <f aca="true" t="shared" si="1" ref="F32:F39">E32/$E$40*100</f>
        <v>3.076923076923077</v>
      </c>
    </row>
    <row r="33" spans="2:6" ht="15">
      <c r="B33">
        <v>19</v>
      </c>
      <c r="C33" s="240" t="s">
        <v>432</v>
      </c>
      <c r="D33" s="240" t="s">
        <v>442</v>
      </c>
      <c r="E33" s="231">
        <v>15</v>
      </c>
      <c r="F33" s="233">
        <f t="shared" si="1"/>
        <v>23.076923076923077</v>
      </c>
    </row>
    <row r="34" spans="2:6" ht="15">
      <c r="B34">
        <v>43</v>
      </c>
      <c r="C34" s="240" t="s">
        <v>437</v>
      </c>
      <c r="D34" s="240" t="s">
        <v>442</v>
      </c>
      <c r="E34" s="231">
        <v>2</v>
      </c>
      <c r="F34" s="233">
        <f t="shared" si="1"/>
        <v>3.076923076923077</v>
      </c>
    </row>
    <row r="35" spans="2:6" ht="15">
      <c r="B35">
        <v>46</v>
      </c>
      <c r="C35" s="240" t="s">
        <v>430</v>
      </c>
      <c r="D35" s="240" t="s">
        <v>442</v>
      </c>
      <c r="E35" s="231">
        <v>5</v>
      </c>
      <c r="F35" s="233">
        <f t="shared" si="1"/>
        <v>7.6923076923076925</v>
      </c>
    </row>
    <row r="36" spans="2:6" ht="15">
      <c r="B36">
        <v>47</v>
      </c>
      <c r="C36" s="240" t="s">
        <v>435</v>
      </c>
      <c r="D36" s="240" t="s">
        <v>442</v>
      </c>
      <c r="E36" s="231">
        <v>19</v>
      </c>
      <c r="F36" s="233">
        <f t="shared" si="1"/>
        <v>29.230769230769234</v>
      </c>
    </row>
    <row r="37" spans="2:6" ht="15">
      <c r="B37">
        <v>48</v>
      </c>
      <c r="C37" s="240" t="s">
        <v>436</v>
      </c>
      <c r="D37" s="240" t="s">
        <v>442</v>
      </c>
      <c r="E37" s="231">
        <v>10</v>
      </c>
      <c r="F37" s="233">
        <f t="shared" si="1"/>
        <v>15.384615384615385</v>
      </c>
    </row>
    <row r="38" spans="2:6" ht="15">
      <c r="B38">
        <v>51</v>
      </c>
      <c r="C38" s="240" t="s">
        <v>433</v>
      </c>
      <c r="D38" s="240" t="s">
        <v>442</v>
      </c>
      <c r="E38" s="231">
        <v>5</v>
      </c>
      <c r="F38" s="233">
        <f t="shared" si="1"/>
        <v>7.6923076923076925</v>
      </c>
    </row>
    <row r="39" spans="2:6" ht="15.75" thickBot="1">
      <c r="B39">
        <v>52</v>
      </c>
      <c r="C39" s="240" t="s">
        <v>428</v>
      </c>
      <c r="D39" s="240" t="s">
        <v>442</v>
      </c>
      <c r="E39" s="231">
        <v>7</v>
      </c>
      <c r="F39" s="233">
        <f t="shared" si="1"/>
        <v>10.76923076923077</v>
      </c>
    </row>
    <row r="40" spans="5:6" ht="13.5" thickTop="1">
      <c r="E40" s="237">
        <f>SUM(E32:E39)</f>
        <v>65</v>
      </c>
      <c r="F40" s="236">
        <f>SUM(F32:F39)</f>
        <v>100.00000000000001</v>
      </c>
    </row>
    <row r="41" spans="4:6" ht="15">
      <c r="D41" s="254" t="s">
        <v>458</v>
      </c>
      <c r="E41" s="252">
        <f>SUM(E27,E30,E40)</f>
        <v>168</v>
      </c>
      <c r="F41" s="235"/>
    </row>
    <row r="42" spans="1:5" s="69" customFormat="1" ht="24.75" customHeight="1">
      <c r="A42" s="377" t="s">
        <v>69</v>
      </c>
      <c r="B42" s="375" t="s">
        <v>68</v>
      </c>
      <c r="C42" s="375"/>
      <c r="D42" s="375"/>
      <c r="E42" s="375"/>
    </row>
    <row r="43" spans="1:5" s="69" customFormat="1" ht="24.75" customHeight="1">
      <c r="A43" s="377"/>
      <c r="B43" s="376" t="s">
        <v>70</v>
      </c>
      <c r="C43" s="291"/>
      <c r="D43" s="291"/>
      <c r="E43" s="291"/>
    </row>
  </sheetData>
  <sheetProtection/>
  <mergeCells count="5">
    <mergeCell ref="A1:F1"/>
    <mergeCell ref="B42:E42"/>
    <mergeCell ref="B43:E43"/>
    <mergeCell ref="A42:A43"/>
    <mergeCell ref="B4:E4"/>
  </mergeCells>
  <hyperlinks>
    <hyperlink ref="B43" r:id="rId1" display="http://www.vvc.edu/degrees-certificates"/>
  </hyperlinks>
  <printOptions/>
  <pageMargins left="0.75" right="0.75" top="1" bottom="1" header="0.5" footer="0.5"/>
  <pageSetup fitToHeight="1" fitToWidth="1" horizontalDpi="600" verticalDpi="600" orientation="portrait" scale="65" r:id="rId2"/>
  <headerFooter alignWithMargins="0">
    <oddHeader>&amp;CCommon Data Set 2012-13</oddHeader>
    <oddFooter>&amp;LVVC Research Office&amp;R&amp;A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99"/>
  <sheetViews>
    <sheetView workbookViewId="0" topLeftCell="A1">
      <selection activeCell="A41" sqref="A41"/>
    </sheetView>
  </sheetViews>
  <sheetFormatPr defaultColWidth="9.140625" defaultRowHeight="12.75"/>
  <cols>
    <col min="1" max="1" width="88.7109375" style="55" customWidth="1"/>
    <col min="2" max="16384" width="9.140625" style="47" customWidth="1"/>
  </cols>
  <sheetData>
    <row r="1" ht="18">
      <c r="A1" s="51" t="s">
        <v>210</v>
      </c>
    </row>
    <row r="2" ht="25.5">
      <c r="A2" s="52" t="s">
        <v>93</v>
      </c>
    </row>
    <row r="3" ht="38.25">
      <c r="A3" s="52" t="s">
        <v>200</v>
      </c>
    </row>
    <row r="4" ht="25.5">
      <c r="A4" s="52" t="s">
        <v>213</v>
      </c>
    </row>
    <row r="5" ht="38.25">
      <c r="A5" s="52" t="s">
        <v>285</v>
      </c>
    </row>
    <row r="6" ht="25.5">
      <c r="A6" s="52" t="s">
        <v>286</v>
      </c>
    </row>
    <row r="7" ht="25.5">
      <c r="A7" s="52" t="s">
        <v>220</v>
      </c>
    </row>
    <row r="8" ht="12.75">
      <c r="A8" s="52" t="s">
        <v>221</v>
      </c>
    </row>
    <row r="9" ht="38.25">
      <c r="A9" s="52" t="s">
        <v>222</v>
      </c>
    </row>
    <row r="10" ht="25.5">
      <c r="A10" s="52" t="s">
        <v>223</v>
      </c>
    </row>
    <row r="11" ht="38.25">
      <c r="A11" s="216" t="s">
        <v>123</v>
      </c>
    </row>
    <row r="12" ht="63.75">
      <c r="A12" s="52" t="s">
        <v>303</v>
      </c>
    </row>
    <row r="13" ht="12.75">
      <c r="A13" s="52" t="s">
        <v>293</v>
      </c>
    </row>
    <row r="14" ht="12.75">
      <c r="A14" s="52" t="s">
        <v>294</v>
      </c>
    </row>
    <row r="15" ht="38.25">
      <c r="A15" s="52" t="s">
        <v>353</v>
      </c>
    </row>
    <row r="16" ht="12.75">
      <c r="A16" s="52" t="s">
        <v>84</v>
      </c>
    </row>
    <row r="17" ht="38.25">
      <c r="A17" s="52" t="s">
        <v>185</v>
      </c>
    </row>
    <row r="18" ht="25.5">
      <c r="A18" s="52" t="s">
        <v>186</v>
      </c>
    </row>
    <row r="19" ht="51">
      <c r="A19" s="52" t="s">
        <v>187</v>
      </c>
    </row>
    <row r="20" ht="25.5">
      <c r="A20" s="78" t="s">
        <v>373</v>
      </c>
    </row>
    <row r="21" ht="25.5">
      <c r="A21" s="52" t="s">
        <v>304</v>
      </c>
    </row>
    <row r="22" ht="27.75" customHeight="1">
      <c r="A22" s="52" t="s">
        <v>188</v>
      </c>
    </row>
    <row r="23" ht="25.5">
      <c r="A23" s="52" t="s">
        <v>189</v>
      </c>
    </row>
    <row r="24" ht="38.25">
      <c r="A24" s="52" t="s">
        <v>85</v>
      </c>
    </row>
    <row r="25" ht="25.5">
      <c r="A25" s="52" t="s">
        <v>415</v>
      </c>
    </row>
    <row r="26" ht="38.25">
      <c r="A26" s="52" t="s">
        <v>0</v>
      </c>
    </row>
    <row r="27" ht="63.75">
      <c r="A27" s="52" t="s">
        <v>1</v>
      </c>
    </row>
    <row r="28" ht="25.5">
      <c r="A28" s="52" t="s">
        <v>2</v>
      </c>
    </row>
    <row r="29" ht="25.5">
      <c r="A29" s="52" t="s">
        <v>10</v>
      </c>
    </row>
    <row r="30" ht="25.5">
      <c r="A30" s="52" t="s">
        <v>86</v>
      </c>
    </row>
    <row r="31" ht="25.5">
      <c r="A31" s="52" t="s">
        <v>75</v>
      </c>
    </row>
    <row r="32" ht="38.25">
      <c r="A32" s="52" t="s">
        <v>76</v>
      </c>
    </row>
    <row r="33" ht="12.75">
      <c r="A33" s="52" t="s">
        <v>87</v>
      </c>
    </row>
    <row r="34" ht="12.75">
      <c r="A34" s="52" t="s">
        <v>393</v>
      </c>
    </row>
    <row r="35" ht="38.25">
      <c r="A35" s="52" t="s">
        <v>305</v>
      </c>
    </row>
    <row r="36" ht="25.5">
      <c r="A36" s="52" t="s">
        <v>394</v>
      </c>
    </row>
    <row r="37" ht="63.75">
      <c r="A37" s="52" t="s">
        <v>359</v>
      </c>
    </row>
    <row r="38" ht="38.25">
      <c r="A38" s="52" t="s">
        <v>176</v>
      </c>
    </row>
    <row r="39" ht="25.5">
      <c r="A39" s="52" t="s">
        <v>177</v>
      </c>
    </row>
    <row r="40" ht="25.5">
      <c r="A40" s="52" t="s">
        <v>178</v>
      </c>
    </row>
    <row r="41" ht="38.25">
      <c r="A41" s="52" t="s">
        <v>179</v>
      </c>
    </row>
    <row r="42" ht="25.5">
      <c r="A42" s="52" t="s">
        <v>180</v>
      </c>
    </row>
    <row r="43" ht="12.75">
      <c r="A43" s="52" t="s">
        <v>181</v>
      </c>
    </row>
    <row r="44" ht="38.25">
      <c r="A44" s="52" t="s">
        <v>306</v>
      </c>
    </row>
    <row r="45" ht="38.25">
      <c r="A45" s="52" t="s">
        <v>67</v>
      </c>
    </row>
    <row r="46" ht="38.25">
      <c r="A46" s="216" t="s">
        <v>124</v>
      </c>
    </row>
    <row r="47" ht="25.5">
      <c r="A47" s="52" t="s">
        <v>171</v>
      </c>
    </row>
    <row r="48" ht="38.25">
      <c r="A48" s="52" t="s">
        <v>172</v>
      </c>
    </row>
    <row r="49" ht="25.5">
      <c r="A49" s="52" t="s">
        <v>173</v>
      </c>
    </row>
    <row r="50" ht="25.5">
      <c r="A50" s="52" t="s">
        <v>174</v>
      </c>
    </row>
    <row r="51" ht="25.5">
      <c r="A51" s="52" t="s">
        <v>175</v>
      </c>
    </row>
    <row r="52" ht="25.5">
      <c r="A52" s="52" t="s">
        <v>312</v>
      </c>
    </row>
    <row r="53" ht="38.25">
      <c r="A53" s="52" t="s">
        <v>315</v>
      </c>
    </row>
    <row r="54" ht="38.25">
      <c r="A54" s="219" t="s">
        <v>316</v>
      </c>
    </row>
    <row r="55" ht="51">
      <c r="A55" s="219" t="s">
        <v>317</v>
      </c>
    </row>
    <row r="56" ht="51">
      <c r="A56" s="219" t="s">
        <v>318</v>
      </c>
    </row>
    <row r="57" ht="25.5">
      <c r="A57" s="52" t="s">
        <v>120</v>
      </c>
    </row>
    <row r="58" ht="38.25">
      <c r="A58" s="52" t="s">
        <v>121</v>
      </c>
    </row>
    <row r="59" ht="25.5">
      <c r="A59" s="52" t="s">
        <v>122</v>
      </c>
    </row>
    <row r="60" ht="25.5">
      <c r="A60" s="52" t="s">
        <v>307</v>
      </c>
    </row>
    <row r="61" ht="76.5">
      <c r="A61" s="52" t="s">
        <v>153</v>
      </c>
    </row>
    <row r="62" ht="25.5">
      <c r="A62" s="52" t="s">
        <v>154</v>
      </c>
    </row>
    <row r="63" ht="38.25">
      <c r="A63" s="52" t="s">
        <v>155</v>
      </c>
    </row>
    <row r="64" ht="38.25">
      <c r="A64" s="52" t="s">
        <v>156</v>
      </c>
    </row>
    <row r="65" ht="63.75">
      <c r="A65" s="52" t="s">
        <v>311</v>
      </c>
    </row>
    <row r="66" ht="38.25">
      <c r="A66" s="52" t="s">
        <v>21</v>
      </c>
    </row>
    <row r="67" ht="25.5">
      <c r="A67" s="52" t="s">
        <v>22</v>
      </c>
    </row>
    <row r="68" ht="25.5">
      <c r="A68" s="52" t="s">
        <v>23</v>
      </c>
    </row>
    <row r="69" ht="38.25">
      <c r="A69" s="52" t="s">
        <v>310</v>
      </c>
    </row>
    <row r="70" ht="25.5">
      <c r="A70" s="52" t="s">
        <v>24</v>
      </c>
    </row>
    <row r="71" ht="25.5">
      <c r="A71" s="52" t="s">
        <v>330</v>
      </c>
    </row>
    <row r="72" ht="38.25">
      <c r="A72" s="52" t="s">
        <v>308</v>
      </c>
    </row>
    <row r="73" ht="25.5">
      <c r="A73" s="52" t="s">
        <v>309</v>
      </c>
    </row>
    <row r="74" ht="25.5">
      <c r="A74" s="52" t="s">
        <v>80</v>
      </c>
    </row>
    <row r="76" ht="12.75">
      <c r="A76" s="54" t="s">
        <v>138</v>
      </c>
    </row>
    <row r="78" ht="12.75">
      <c r="A78" s="77" t="s">
        <v>125</v>
      </c>
    </row>
    <row r="79" ht="51">
      <c r="A79" s="217" t="s">
        <v>371</v>
      </c>
    </row>
    <row r="80" ht="25.5">
      <c r="A80" s="52" t="s">
        <v>58</v>
      </c>
    </row>
    <row r="81" ht="51">
      <c r="A81" s="52" t="s">
        <v>372</v>
      </c>
    </row>
    <row r="82" ht="25.5">
      <c r="A82" s="217" t="s">
        <v>265</v>
      </c>
    </row>
    <row r="83" ht="25.5">
      <c r="A83" s="52" t="s">
        <v>139</v>
      </c>
    </row>
    <row r="84" ht="38.25">
      <c r="A84" s="52" t="s">
        <v>146</v>
      </c>
    </row>
    <row r="85" ht="25.5">
      <c r="A85" s="52" t="s">
        <v>211</v>
      </c>
    </row>
    <row r="86" ht="25.5">
      <c r="A86" s="52" t="s">
        <v>354</v>
      </c>
    </row>
    <row r="87" ht="63.75">
      <c r="A87" s="52" t="s">
        <v>212</v>
      </c>
    </row>
    <row r="88" ht="12.75">
      <c r="A88" s="52" t="s">
        <v>128</v>
      </c>
    </row>
    <row r="89" ht="12.75">
      <c r="A89" s="53" t="s">
        <v>129</v>
      </c>
    </row>
    <row r="90" ht="12.75">
      <c r="A90" s="53" t="s">
        <v>130</v>
      </c>
    </row>
    <row r="91" ht="12.75">
      <c r="A91" s="53" t="s">
        <v>131</v>
      </c>
    </row>
    <row r="92" ht="12.75">
      <c r="A92" s="53" t="s">
        <v>132</v>
      </c>
    </row>
    <row r="93" ht="12.75">
      <c r="A93" s="53" t="s">
        <v>133</v>
      </c>
    </row>
    <row r="94" ht="12.75">
      <c r="A94" s="53" t="s">
        <v>134</v>
      </c>
    </row>
    <row r="95" ht="12.75">
      <c r="A95" s="53" t="s">
        <v>135</v>
      </c>
    </row>
    <row r="96" ht="12.75">
      <c r="A96" s="53" t="s">
        <v>136</v>
      </c>
    </row>
    <row r="97" ht="12.75">
      <c r="A97" s="53" t="s">
        <v>137</v>
      </c>
    </row>
    <row r="98" ht="25.5">
      <c r="A98" s="52" t="s">
        <v>355</v>
      </c>
    </row>
    <row r="99" ht="25.5">
      <c r="A99" s="52" t="s">
        <v>4</v>
      </c>
    </row>
  </sheetData>
  <sheetProtection/>
  <printOptions/>
  <pageMargins left="0.75" right="0.75" top="1" bottom="1" header="0.5" footer="0.5"/>
  <pageSetup fitToHeight="1" fitToWidth="1" horizontalDpi="600" verticalDpi="600" orientation="portrait" scale="22" r:id="rId1"/>
  <headerFooter alignWithMargins="0">
    <oddHeader>&amp;CCommon Data Set 2012-13</oddHeader>
    <oddFooter>&amp;LVVC Research Office&amp;R&amp;A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8"/>
  <sheetViews>
    <sheetView workbookViewId="0" topLeftCell="A1">
      <selection activeCell="A48" sqref="A48"/>
    </sheetView>
  </sheetViews>
  <sheetFormatPr defaultColWidth="9.140625" defaultRowHeight="12.75"/>
  <cols>
    <col min="1" max="1" width="5.57421875" style="1" bestFit="1" customWidth="1"/>
    <col min="2" max="2" width="30.00390625" style="0" customWidth="1"/>
    <col min="3" max="3" width="12.421875" style="0" customWidth="1"/>
    <col min="4" max="4" width="14.7109375" style="0" customWidth="1"/>
    <col min="5" max="6" width="15.421875" style="0" customWidth="1"/>
    <col min="7" max="7" width="13.421875" style="0" customWidth="1"/>
    <col min="8" max="8" width="15.140625" style="0" customWidth="1"/>
  </cols>
  <sheetData>
    <row r="1" spans="1:6" ht="18">
      <c r="A1" s="275" t="s">
        <v>273</v>
      </c>
      <c r="B1" s="275"/>
      <c r="C1" s="275"/>
      <c r="D1" s="275"/>
      <c r="E1" s="275"/>
      <c r="F1" s="275"/>
    </row>
    <row r="3" spans="1:6" ht="27.75" customHeight="1">
      <c r="A3" s="2" t="s">
        <v>157</v>
      </c>
      <c r="B3" s="289" t="s">
        <v>462</v>
      </c>
      <c r="C3" s="290"/>
      <c r="D3" s="290"/>
      <c r="E3" s="290"/>
      <c r="F3" s="291"/>
    </row>
    <row r="4" spans="1:8" ht="12.75">
      <c r="A4" s="2" t="s">
        <v>157</v>
      </c>
      <c r="B4" s="31"/>
      <c r="C4" s="292" t="s">
        <v>274</v>
      </c>
      <c r="D4" s="293"/>
      <c r="E4" s="294"/>
      <c r="F4" s="292" t="s">
        <v>275</v>
      </c>
      <c r="G4" s="293"/>
      <c r="H4" s="294"/>
    </row>
    <row r="5" spans="1:8" ht="12.75">
      <c r="A5" s="2" t="s">
        <v>157</v>
      </c>
      <c r="B5" s="39"/>
      <c r="C5" s="13" t="s">
        <v>276</v>
      </c>
      <c r="D5" s="13" t="s">
        <v>277</v>
      </c>
      <c r="E5" s="13" t="s">
        <v>73</v>
      </c>
      <c r="F5" s="13" t="s">
        <v>276</v>
      </c>
      <c r="G5" s="13" t="s">
        <v>277</v>
      </c>
      <c r="H5" s="13" t="s">
        <v>73</v>
      </c>
    </row>
    <row r="6" spans="1:8" ht="12.75">
      <c r="A6" s="2" t="s">
        <v>157</v>
      </c>
      <c r="B6" s="14" t="s">
        <v>278</v>
      </c>
      <c r="C6" s="15"/>
      <c r="D6" s="15"/>
      <c r="E6" s="15"/>
      <c r="F6" s="15"/>
      <c r="G6" s="15"/>
      <c r="H6" s="15"/>
    </row>
    <row r="7" spans="1:9" ht="25.5">
      <c r="A7" s="2" t="s">
        <v>157</v>
      </c>
      <c r="B7" s="129" t="s">
        <v>279</v>
      </c>
      <c r="C7" s="33">
        <f>'[1]127_b1'!$D$2</f>
        <v>298</v>
      </c>
      <c r="D7" s="33">
        <f>'[1]127_b1'!$D$6</f>
        <v>349</v>
      </c>
      <c r="E7" s="33">
        <f>'[1]127_b1'!$D$10</f>
        <v>6</v>
      </c>
      <c r="F7" s="33">
        <f>'[1]127_b1'!$D$4</f>
        <v>362</v>
      </c>
      <c r="G7" s="33">
        <f>'[1]127_b1'!$D$8</f>
        <v>363</v>
      </c>
      <c r="H7" s="33">
        <f>'[1]127_b1'!$D$12</f>
        <v>2</v>
      </c>
      <c r="I7" s="113"/>
    </row>
    <row r="8" spans="1:8" ht="12.75">
      <c r="A8" s="2" t="s">
        <v>157</v>
      </c>
      <c r="B8" s="128" t="s">
        <v>280</v>
      </c>
      <c r="C8" s="33">
        <f>'[1]127_b1'!$D$3</f>
        <v>965</v>
      </c>
      <c r="D8" s="33">
        <f>'[1]127_b1'!$D$7</f>
        <v>1056</v>
      </c>
      <c r="E8" s="33">
        <f>'[1]127_b1'!$D$11</f>
        <v>15</v>
      </c>
      <c r="F8" s="33">
        <f>'[1]127_b1'!$D$5</f>
        <v>1414</v>
      </c>
      <c r="G8" s="33">
        <f>'[1]127_b1'!$D$9</f>
        <v>1983</v>
      </c>
      <c r="H8" s="33">
        <f>'[1]127_b1'!$D$13</f>
        <v>33</v>
      </c>
    </row>
    <row r="9" spans="1:8" ht="12.75">
      <c r="A9" s="2" t="s">
        <v>157</v>
      </c>
      <c r="B9" s="128" t="s">
        <v>281</v>
      </c>
      <c r="C9" s="34">
        <f aca="true" t="shared" si="0" ref="C9:H9">SUM(C7:C8)</f>
        <v>1263</v>
      </c>
      <c r="D9" s="34">
        <f t="shared" si="0"/>
        <v>1405</v>
      </c>
      <c r="E9" s="34">
        <f t="shared" si="0"/>
        <v>21</v>
      </c>
      <c r="F9" s="34">
        <f t="shared" si="0"/>
        <v>1776</v>
      </c>
      <c r="G9" s="34">
        <f t="shared" si="0"/>
        <v>2346</v>
      </c>
      <c r="H9" s="34">
        <f t="shared" si="0"/>
        <v>35</v>
      </c>
    </row>
    <row r="10" spans="1:9" ht="12.75">
      <c r="A10" s="2" t="s">
        <v>157</v>
      </c>
      <c r="B10" s="288" t="s">
        <v>365</v>
      </c>
      <c r="C10" s="288"/>
      <c r="D10" s="288"/>
      <c r="E10" s="288"/>
      <c r="F10" s="288"/>
      <c r="G10" s="288"/>
      <c r="H10" s="288"/>
      <c r="I10" s="109">
        <f>SUM(C9:H9)</f>
        <v>6846</v>
      </c>
    </row>
    <row r="11" spans="1:8" ht="12.75">
      <c r="A11" s="2"/>
      <c r="B11" s="104"/>
      <c r="C11" s="104"/>
      <c r="D11" s="104"/>
      <c r="E11" s="104"/>
      <c r="H11" s="109"/>
    </row>
    <row r="12" spans="1:8" ht="12.75">
      <c r="A12" s="2"/>
      <c r="B12" s="104" t="s">
        <v>291</v>
      </c>
      <c r="C12" s="104"/>
      <c r="D12" s="104"/>
      <c r="E12" s="104"/>
      <c r="H12" s="109"/>
    </row>
    <row r="13" spans="1:8" ht="12.75">
      <c r="A13" s="2"/>
      <c r="B13" s="104"/>
      <c r="C13" s="104"/>
      <c r="D13" s="104"/>
      <c r="E13" s="104"/>
      <c r="H13" s="109"/>
    </row>
    <row r="14" spans="1:6" ht="54" customHeight="1">
      <c r="A14" s="2" t="s">
        <v>158</v>
      </c>
      <c r="B14" s="299" t="s">
        <v>463</v>
      </c>
      <c r="C14" s="300"/>
      <c r="D14" s="300"/>
      <c r="E14" s="300"/>
      <c r="F14" s="300"/>
    </row>
    <row r="15" spans="1:6" ht="36">
      <c r="A15" s="2" t="s">
        <v>158</v>
      </c>
      <c r="B15" s="298"/>
      <c r="C15" s="298"/>
      <c r="D15" s="46" t="s">
        <v>88</v>
      </c>
      <c r="E15" s="46" t="s">
        <v>266</v>
      </c>
      <c r="F15" s="46" t="s">
        <v>267</v>
      </c>
    </row>
    <row r="16" spans="1:6" ht="12.75">
      <c r="A16" s="2" t="s">
        <v>158</v>
      </c>
      <c r="B16" s="98" t="s">
        <v>190</v>
      </c>
      <c r="C16" s="99"/>
      <c r="D16" s="241">
        <f>'[2]127_b2'!C2</f>
        <v>180</v>
      </c>
      <c r="E16" s="241">
        <f>'[2]127_b2'!C12</f>
        <v>745</v>
      </c>
      <c r="F16" s="35">
        <f>SUM(D16:E16)</f>
        <v>925</v>
      </c>
    </row>
    <row r="17" spans="1:6" ht="12.75">
      <c r="A17" s="2" t="s">
        <v>158</v>
      </c>
      <c r="B17" s="98" t="s">
        <v>235</v>
      </c>
      <c r="C17" s="99"/>
      <c r="D17" s="241">
        <f>'[2]127_b2'!C3</f>
        <v>5</v>
      </c>
      <c r="E17" s="241">
        <f>'[2]127_b2'!C13</f>
        <v>27</v>
      </c>
      <c r="F17" s="35">
        <f aca="true" t="shared" si="1" ref="F17:F25">SUM(D17:E17)</f>
        <v>32</v>
      </c>
    </row>
    <row r="18" spans="1:6" ht="12.75">
      <c r="A18" s="2" t="s">
        <v>158</v>
      </c>
      <c r="B18" s="98" t="s">
        <v>191</v>
      </c>
      <c r="C18" s="99"/>
      <c r="D18" s="241">
        <f>'[2]127_b2'!C4</f>
        <v>10</v>
      </c>
      <c r="E18" s="241">
        <f>'[2]127_b2'!C14</f>
        <v>76</v>
      </c>
      <c r="F18" s="35">
        <f t="shared" si="1"/>
        <v>86</v>
      </c>
    </row>
    <row r="19" spans="1:6" ht="12.75">
      <c r="A19" s="2" t="s">
        <v>158</v>
      </c>
      <c r="B19" s="98" t="s">
        <v>192</v>
      </c>
      <c r="C19" s="99"/>
      <c r="D19" s="241">
        <f>'[2]127_b2'!C5</f>
        <v>15</v>
      </c>
      <c r="E19" s="241">
        <f>'[2]127_b2'!C15</f>
        <v>53</v>
      </c>
      <c r="F19" s="35">
        <f t="shared" si="1"/>
        <v>68</v>
      </c>
    </row>
    <row r="20" spans="1:6" ht="12.75">
      <c r="A20" s="2" t="s">
        <v>158</v>
      </c>
      <c r="B20" s="98" t="s">
        <v>366</v>
      </c>
      <c r="C20" s="99"/>
      <c r="D20" s="241">
        <f>'[2]127_b2'!C6</f>
        <v>733</v>
      </c>
      <c r="E20" s="241">
        <f>'[2]127_b2'!C16</f>
        <v>2267</v>
      </c>
      <c r="F20" s="35">
        <f t="shared" si="1"/>
        <v>3000</v>
      </c>
    </row>
    <row r="21" spans="1:6" ht="12.75">
      <c r="A21" s="2" t="s">
        <v>158</v>
      </c>
      <c r="B21" s="98" t="s">
        <v>193</v>
      </c>
      <c r="C21" s="99"/>
      <c r="D21" s="241">
        <f>'[2]127_b2'!C7</f>
        <v>0</v>
      </c>
      <c r="E21" s="241">
        <f>'[2]127_b2'!C17</f>
        <v>9</v>
      </c>
      <c r="F21" s="35">
        <f t="shared" si="1"/>
        <v>9</v>
      </c>
    </row>
    <row r="22" spans="1:6" ht="12.75">
      <c r="A22" s="2" t="s">
        <v>158</v>
      </c>
      <c r="B22" s="98" t="s">
        <v>194</v>
      </c>
      <c r="C22" s="99"/>
      <c r="D22" s="241">
        <f>'[2]127_b2'!C8</f>
        <v>3</v>
      </c>
      <c r="E22" s="241">
        <f>'[2]127_b2'!C18</f>
        <v>17</v>
      </c>
      <c r="F22" s="35">
        <f t="shared" si="1"/>
        <v>20</v>
      </c>
    </row>
    <row r="23" spans="1:6" ht="12.75">
      <c r="A23" s="2" t="s">
        <v>158</v>
      </c>
      <c r="B23" s="98" t="s">
        <v>196</v>
      </c>
      <c r="C23" s="99"/>
      <c r="D23" s="241">
        <f>'[2]127_b2'!C9</f>
        <v>373</v>
      </c>
      <c r="E23" s="241">
        <f>'[2]127_b2'!C19</f>
        <v>1919</v>
      </c>
      <c r="F23" s="241">
        <f t="shared" si="1"/>
        <v>2292</v>
      </c>
    </row>
    <row r="24" spans="1:6" ht="12.75">
      <c r="A24" s="2" t="s">
        <v>158</v>
      </c>
      <c r="B24" s="98" t="s">
        <v>461</v>
      </c>
      <c r="C24" s="99"/>
      <c r="D24" s="241">
        <f>'[2]127_b2'!C10</f>
        <v>57</v>
      </c>
      <c r="E24" s="241">
        <f>'[2]127_b2'!C20</f>
        <v>210</v>
      </c>
      <c r="F24" s="241">
        <f t="shared" si="1"/>
        <v>267</v>
      </c>
    </row>
    <row r="25" spans="1:6" ht="12.75">
      <c r="A25" s="2" t="s">
        <v>158</v>
      </c>
      <c r="B25" s="98" t="s">
        <v>195</v>
      </c>
      <c r="C25" s="99"/>
      <c r="D25" s="241">
        <f>'[2]127_b2'!C11</f>
        <v>4</v>
      </c>
      <c r="E25" s="241">
        <f>'[2]127_b2'!C21</f>
        <v>143</v>
      </c>
      <c r="F25" s="241">
        <f t="shared" si="1"/>
        <v>147</v>
      </c>
    </row>
    <row r="26" spans="1:6" ht="12.75">
      <c r="A26" s="2" t="s">
        <v>158</v>
      </c>
      <c r="B26" s="297" t="s">
        <v>367</v>
      </c>
      <c r="C26" s="297"/>
      <c r="D26" s="36">
        <f>SUM(D16:D25)</f>
        <v>1380</v>
      </c>
      <c r="E26" s="36">
        <f>SUM(E16:E25)</f>
        <v>5466</v>
      </c>
      <c r="F26" s="36">
        <f>SUM(F16:F25)</f>
        <v>6846</v>
      </c>
    </row>
    <row r="28" spans="1:5" ht="15.75">
      <c r="A28" s="224"/>
      <c r="B28" s="225" t="s">
        <v>368</v>
      </c>
      <c r="C28" s="71"/>
      <c r="D28" s="71"/>
      <c r="E28" s="71"/>
    </row>
    <row r="29" spans="1:7" ht="12.75">
      <c r="A29" s="70" t="s">
        <v>159</v>
      </c>
      <c r="B29" s="124" t="s">
        <v>464</v>
      </c>
      <c r="C29" s="71"/>
      <c r="D29" s="71"/>
      <c r="E29" s="71"/>
      <c r="F29" s="17"/>
      <c r="G29" s="124"/>
    </row>
    <row r="30" spans="1:7" ht="12.75">
      <c r="A30" s="70" t="s">
        <v>159</v>
      </c>
      <c r="B30" s="134" t="s">
        <v>83</v>
      </c>
      <c r="C30" s="263">
        <v>168</v>
      </c>
      <c r="D30" s="71"/>
      <c r="E30" s="71"/>
      <c r="F30" s="17"/>
      <c r="G30" s="71"/>
    </row>
    <row r="31" spans="1:6" ht="12.75">
      <c r="A31" s="70" t="s">
        <v>159</v>
      </c>
      <c r="B31" s="134" t="s">
        <v>369</v>
      </c>
      <c r="C31" s="264">
        <v>849</v>
      </c>
      <c r="D31" s="71"/>
      <c r="E31" s="71"/>
      <c r="F31" s="17"/>
    </row>
    <row r="32" spans="1:6" ht="12.75">
      <c r="A32" s="70"/>
      <c r="B32" s="247" t="s">
        <v>455</v>
      </c>
      <c r="C32" s="229"/>
      <c r="D32" s="71"/>
      <c r="E32" s="71"/>
      <c r="F32" s="17"/>
    </row>
    <row r="34" spans="2:6" ht="15.75">
      <c r="B34" s="130" t="s">
        <v>292</v>
      </c>
      <c r="C34" s="127"/>
      <c r="D34" s="127"/>
      <c r="E34" s="127"/>
      <c r="F34" s="127"/>
    </row>
    <row r="35" spans="2:6" ht="39" customHeight="1">
      <c r="B35" s="301" t="s">
        <v>465</v>
      </c>
      <c r="C35" s="302"/>
      <c r="D35" s="302"/>
      <c r="E35" s="302"/>
      <c r="F35" s="302"/>
    </row>
    <row r="36" ht="12.75">
      <c r="F36" s="38"/>
    </row>
    <row r="37" spans="2:6" ht="9.75" customHeight="1">
      <c r="B37" s="3" t="s">
        <v>77</v>
      </c>
      <c r="F37" s="38"/>
    </row>
    <row r="38" spans="1:6" s="62" customFormat="1" ht="25.5" customHeight="1">
      <c r="A38" s="58"/>
      <c r="B38" s="303" t="s">
        <v>466</v>
      </c>
      <c r="C38" s="303"/>
      <c r="D38" s="303"/>
      <c r="E38" s="303"/>
      <c r="F38" s="63"/>
    </row>
    <row r="39" spans="1:6" s="62" customFormat="1" ht="12.75" customHeight="1">
      <c r="A39" s="58"/>
      <c r="B39" s="121"/>
      <c r="C39" s="121"/>
      <c r="D39" s="121"/>
      <c r="E39" s="121"/>
      <c r="F39" s="63"/>
    </row>
    <row r="40" spans="1:6" s="62" customFormat="1" ht="12.75">
      <c r="A40" s="2" t="s">
        <v>370</v>
      </c>
      <c r="B40" s="295" t="s">
        <v>467</v>
      </c>
      <c r="C40" s="296"/>
      <c r="D40" s="296"/>
      <c r="E40" s="296"/>
      <c r="F40" s="37">
        <f>'[3]127_b12'!$A$2</f>
        <v>518</v>
      </c>
    </row>
    <row r="41" spans="1:7" s="62" customFormat="1" ht="28.5" customHeight="1">
      <c r="A41" s="2" t="s">
        <v>254</v>
      </c>
      <c r="B41" s="262" t="s">
        <v>468</v>
      </c>
      <c r="C41" s="110"/>
      <c r="D41" s="110"/>
      <c r="E41" s="110"/>
      <c r="F41" s="111">
        <f>'[16]127_b12_sb'!$A$2</f>
        <v>191</v>
      </c>
      <c r="G41" s="215">
        <f>F41/F40</f>
        <v>0.3687258687258687</v>
      </c>
    </row>
    <row r="42" spans="1:6" s="62" customFormat="1" ht="12.75">
      <c r="A42" s="2"/>
      <c r="B42" s="26"/>
      <c r="C42" s="26"/>
      <c r="D42" s="26"/>
      <c r="E42" s="26"/>
      <c r="F42" s="64"/>
    </row>
    <row r="43" spans="2:3" ht="12.75">
      <c r="B43" s="124" t="s">
        <v>152</v>
      </c>
      <c r="C43" s="71"/>
    </row>
    <row r="44" spans="2:6" ht="25.5" customHeight="1">
      <c r="B44" s="304" t="s">
        <v>492</v>
      </c>
      <c r="C44" s="277"/>
      <c r="D44" s="277"/>
      <c r="E44" s="277"/>
      <c r="F44" s="277"/>
    </row>
    <row r="45" spans="1:6" ht="51.75" customHeight="1">
      <c r="A45" s="2" t="s">
        <v>56</v>
      </c>
      <c r="B45" s="295" t="s">
        <v>469</v>
      </c>
      <c r="C45" s="296"/>
      <c r="D45" s="296"/>
      <c r="E45" s="296"/>
      <c r="F45" s="112">
        <f>'[4]127_b22'!$C$2</f>
        <v>0.6609105</v>
      </c>
    </row>
    <row r="48" ht="12.75">
      <c r="B48" t="s">
        <v>81</v>
      </c>
    </row>
  </sheetData>
  <sheetProtection/>
  <mergeCells count="13">
    <mergeCell ref="B38:E38"/>
    <mergeCell ref="B40:E40"/>
    <mergeCell ref="B44:F44"/>
    <mergeCell ref="B10:H10"/>
    <mergeCell ref="A1:F1"/>
    <mergeCell ref="B3:F3"/>
    <mergeCell ref="C4:E4"/>
    <mergeCell ref="F4:H4"/>
    <mergeCell ref="B45:E45"/>
    <mergeCell ref="B26:C26"/>
    <mergeCell ref="B15:C15"/>
    <mergeCell ref="B14:F14"/>
    <mergeCell ref="B35:F35"/>
  </mergeCells>
  <printOptions/>
  <pageMargins left="0.75" right="0.75" top="1" bottom="1" header="0.5" footer="0.5"/>
  <pageSetup fitToHeight="1" fitToWidth="1" horizontalDpi="600" verticalDpi="600" orientation="portrait" scale="69" r:id="rId1"/>
  <headerFooter alignWithMargins="0">
    <oddHeader>&amp;CCommon Data Set 2012-13</oddHeader>
    <oddFooter>&amp;LVVC Research Office&amp;R&amp;A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36" sqref="A36"/>
    </sheetView>
  </sheetViews>
  <sheetFormatPr defaultColWidth="9.140625" defaultRowHeight="12.75"/>
  <cols>
    <col min="1" max="1" width="6.00390625" style="1" bestFit="1" customWidth="1"/>
    <col min="2" max="2" width="29.28125" style="0" customWidth="1"/>
    <col min="3" max="3" width="14.7109375" style="0" customWidth="1"/>
    <col min="4" max="4" width="15.7109375" style="0" customWidth="1"/>
    <col min="5" max="6" width="14.7109375" style="0" customWidth="1"/>
  </cols>
  <sheetData>
    <row r="1" spans="1:6" ht="18">
      <c r="A1" s="275" t="s">
        <v>57</v>
      </c>
      <c r="B1" s="314"/>
      <c r="C1" s="314"/>
      <c r="D1" s="314"/>
      <c r="E1" s="314"/>
      <c r="F1" s="314"/>
    </row>
    <row r="3" spans="2:4" ht="15.75">
      <c r="B3" s="22" t="s">
        <v>395</v>
      </c>
      <c r="C3" s="71"/>
      <c r="D3" s="71"/>
    </row>
    <row r="4" spans="1:6" ht="38.25" customHeight="1">
      <c r="A4" s="2" t="s">
        <v>216</v>
      </c>
      <c r="B4" s="315" t="s">
        <v>214</v>
      </c>
      <c r="C4" s="316"/>
      <c r="D4" s="316"/>
      <c r="E4" s="316"/>
      <c r="F4" s="276"/>
    </row>
    <row r="5" spans="1:6" ht="12.75">
      <c r="A5" s="2" t="s">
        <v>216</v>
      </c>
      <c r="B5" s="319" t="s">
        <v>215</v>
      </c>
      <c r="C5" s="320"/>
      <c r="D5" s="320"/>
      <c r="E5" s="23" t="s">
        <v>362</v>
      </c>
      <c r="F5" s="20"/>
    </row>
    <row r="6" spans="1:6" ht="12.75">
      <c r="A6" s="2" t="s">
        <v>216</v>
      </c>
      <c r="B6" s="295" t="s">
        <v>78</v>
      </c>
      <c r="C6" s="296"/>
      <c r="D6" s="296"/>
      <c r="E6" s="44"/>
      <c r="F6" s="20"/>
    </row>
    <row r="7" spans="1:6" ht="12.75">
      <c r="A7" s="2" t="s">
        <v>216</v>
      </c>
      <c r="B7" s="295" t="s">
        <v>79</v>
      </c>
      <c r="C7" s="295"/>
      <c r="D7" s="295"/>
      <c r="E7" s="23"/>
      <c r="F7" s="20"/>
    </row>
    <row r="8" spans="1:6" ht="12.75">
      <c r="A8" s="2" t="s">
        <v>216</v>
      </c>
      <c r="B8" s="295" t="s">
        <v>256</v>
      </c>
      <c r="C8" s="295"/>
      <c r="D8" s="295"/>
      <c r="E8" s="23" t="s">
        <v>362</v>
      </c>
      <c r="F8" s="20"/>
    </row>
    <row r="9" spans="2:4" ht="12.75">
      <c r="B9" s="5"/>
      <c r="C9" s="5"/>
      <c r="D9" s="5"/>
    </row>
    <row r="10" spans="2:3" ht="15.75">
      <c r="B10" s="16"/>
      <c r="C10" s="71"/>
    </row>
    <row r="11" spans="1:8" s="71" customFormat="1" ht="12.75">
      <c r="A11" s="70" t="s">
        <v>289</v>
      </c>
      <c r="B11" s="317" t="s">
        <v>140</v>
      </c>
      <c r="C11" s="318"/>
      <c r="D11" s="318"/>
      <c r="E11" s="318"/>
      <c r="F11" s="318"/>
      <c r="G11" s="182"/>
      <c r="H11" s="196"/>
    </row>
    <row r="12" spans="1:8" s="71" customFormat="1" ht="12.75">
      <c r="A12" s="70" t="s">
        <v>289</v>
      </c>
      <c r="B12" s="197" t="s">
        <v>257</v>
      </c>
      <c r="C12" s="198" t="s">
        <v>89</v>
      </c>
      <c r="D12" s="199"/>
      <c r="E12" s="195"/>
      <c r="F12" s="195"/>
      <c r="G12" s="182"/>
      <c r="H12" s="196"/>
    </row>
    <row r="13" spans="1:8" s="71" customFormat="1" ht="12.75">
      <c r="A13" s="70"/>
      <c r="B13" s="200"/>
      <c r="C13" s="201"/>
      <c r="D13" s="193"/>
      <c r="E13" s="193"/>
      <c r="F13" s="193"/>
      <c r="G13" s="182"/>
      <c r="H13" s="196"/>
    </row>
    <row r="14" spans="1:7" s="202" customFormat="1" ht="12.75">
      <c r="A14" s="70" t="s">
        <v>413</v>
      </c>
      <c r="B14" s="308" t="s">
        <v>143</v>
      </c>
      <c r="C14" s="309"/>
      <c r="D14" s="309"/>
      <c r="E14" s="309"/>
      <c r="F14" s="309"/>
      <c r="G14" s="193"/>
    </row>
    <row r="15" spans="1:4" s="205" customFormat="1" ht="12.75">
      <c r="A15" s="70" t="s">
        <v>413</v>
      </c>
      <c r="B15" s="213" t="s">
        <v>313</v>
      </c>
      <c r="C15" s="203" t="s">
        <v>144</v>
      </c>
      <c r="D15" s="204"/>
    </row>
    <row r="16" spans="1:3" s="205" customFormat="1" ht="18.75" customHeight="1">
      <c r="A16" s="70" t="s">
        <v>413</v>
      </c>
      <c r="B16" s="213" t="s">
        <v>300</v>
      </c>
      <c r="C16" s="203" t="s">
        <v>89</v>
      </c>
    </row>
    <row r="17" spans="1:3" s="205" customFormat="1" ht="12.75">
      <c r="A17" s="70"/>
      <c r="B17" s="206"/>
      <c r="C17" s="207"/>
    </row>
    <row r="18" spans="1:4" s="205" customFormat="1" ht="12.75">
      <c r="A18" s="70" t="s">
        <v>145</v>
      </c>
      <c r="B18" s="310" t="s">
        <v>301</v>
      </c>
      <c r="C18" s="310"/>
      <c r="D18" s="310"/>
    </row>
    <row r="19" spans="1:7" s="71" customFormat="1" ht="25.5">
      <c r="A19" s="70" t="s">
        <v>145</v>
      </c>
      <c r="B19" s="214" t="s">
        <v>314</v>
      </c>
      <c r="C19" s="212" t="s">
        <v>89</v>
      </c>
      <c r="D19" s="208"/>
      <c r="E19" s="209"/>
      <c r="F19" s="210"/>
      <c r="G19" s="211"/>
    </row>
    <row r="20" spans="1:7" s="71" customFormat="1" ht="12.75">
      <c r="A20" s="70"/>
      <c r="B20" s="194"/>
      <c r="C20" s="207"/>
      <c r="D20" s="208"/>
      <c r="E20" s="209"/>
      <c r="F20" s="210"/>
      <c r="G20" s="211"/>
    </row>
    <row r="21" spans="2:6" ht="15.75">
      <c r="B21" s="16" t="s">
        <v>114</v>
      </c>
      <c r="C21" s="71"/>
      <c r="D21" s="71"/>
      <c r="F21" s="21"/>
    </row>
    <row r="22" spans="1:7" ht="12.75">
      <c r="A22" s="2" t="s">
        <v>217</v>
      </c>
      <c r="B22" s="3" t="s">
        <v>115</v>
      </c>
      <c r="C22" s="62"/>
      <c r="D22" s="62"/>
      <c r="E22" s="84"/>
      <c r="F22" s="85"/>
      <c r="G22" s="84"/>
    </row>
    <row r="23" spans="1:7" ht="12.75">
      <c r="A23" s="2" t="s">
        <v>217</v>
      </c>
      <c r="B23" s="131"/>
      <c r="C23" s="105" t="s">
        <v>89</v>
      </c>
      <c r="D23" s="105" t="s">
        <v>90</v>
      </c>
      <c r="E23" s="82"/>
      <c r="F23" s="82"/>
      <c r="G23" s="81"/>
    </row>
    <row r="24" spans="1:8" ht="25.5">
      <c r="A24" s="2" t="s">
        <v>217</v>
      </c>
      <c r="B24" s="24" t="s">
        <v>116</v>
      </c>
      <c r="C24" s="105"/>
      <c r="D24" s="13" t="s">
        <v>362</v>
      </c>
      <c r="E24" s="84"/>
      <c r="F24" s="86"/>
      <c r="G24" s="84"/>
      <c r="H24" s="27"/>
    </row>
    <row r="25" spans="1:7" ht="12.75">
      <c r="A25" s="2" t="s">
        <v>217</v>
      </c>
      <c r="B25" s="10" t="s">
        <v>117</v>
      </c>
      <c r="C25" s="132"/>
      <c r="D25" s="133" t="s">
        <v>255</v>
      </c>
      <c r="E25" s="84"/>
      <c r="F25" s="88"/>
      <c r="G25" s="84"/>
    </row>
    <row r="26" spans="1:7" ht="12.75">
      <c r="A26" s="80"/>
      <c r="B26" s="87"/>
      <c r="C26" s="89"/>
      <c r="D26" s="89"/>
      <c r="E26" s="84"/>
      <c r="F26" s="86"/>
      <c r="G26" s="84"/>
    </row>
    <row r="27" spans="1:7" ht="12.75">
      <c r="A27" s="2" t="s">
        <v>218</v>
      </c>
      <c r="B27" s="3" t="s">
        <v>118</v>
      </c>
      <c r="C27" s="62"/>
      <c r="D27" s="62"/>
      <c r="E27" s="84"/>
      <c r="F27" s="85"/>
      <c r="G27" s="84"/>
    </row>
    <row r="28" spans="1:7" ht="12.75">
      <c r="A28" s="2" t="s">
        <v>218</v>
      </c>
      <c r="B28" s="131"/>
      <c r="C28" s="105" t="s">
        <v>89</v>
      </c>
      <c r="D28" s="105" t="s">
        <v>90</v>
      </c>
      <c r="E28" s="82"/>
      <c r="F28" s="82"/>
      <c r="G28" s="81"/>
    </row>
    <row r="29" spans="1:8" ht="25.5">
      <c r="A29" s="2" t="s">
        <v>218</v>
      </c>
      <c r="B29" s="24" t="s">
        <v>119</v>
      </c>
      <c r="C29" s="10"/>
      <c r="D29" s="13" t="s">
        <v>362</v>
      </c>
      <c r="E29" s="84"/>
      <c r="F29" s="86"/>
      <c r="G29" s="84"/>
      <c r="H29" s="27"/>
    </row>
    <row r="30" spans="1:7" ht="12.75">
      <c r="A30" s="83"/>
      <c r="B30" s="90"/>
      <c r="C30" s="84"/>
      <c r="D30" s="84"/>
      <c r="E30" s="84"/>
      <c r="F30" s="85"/>
      <c r="G30" s="84"/>
    </row>
    <row r="31" spans="1:7" ht="12.75">
      <c r="A31" s="2" t="s">
        <v>219</v>
      </c>
      <c r="B31" s="311"/>
      <c r="C31" s="312"/>
      <c r="D31" s="313"/>
      <c r="E31" s="105" t="s">
        <v>89</v>
      </c>
      <c r="F31" s="105" t="s">
        <v>90</v>
      </c>
      <c r="G31" s="81"/>
    </row>
    <row r="32" spans="1:8" ht="26.25" customHeight="1">
      <c r="A32" s="2" t="s">
        <v>219</v>
      </c>
      <c r="B32" s="305" t="s">
        <v>414</v>
      </c>
      <c r="C32" s="306"/>
      <c r="D32" s="307"/>
      <c r="E32" s="13" t="s">
        <v>362</v>
      </c>
      <c r="F32" s="105"/>
      <c r="G32" s="84"/>
      <c r="H32" s="27"/>
    </row>
    <row r="33" spans="1:7" ht="12.75" customHeight="1">
      <c r="A33" s="83"/>
      <c r="B33" s="84"/>
      <c r="C33" s="84"/>
      <c r="D33" s="84"/>
      <c r="E33" s="84"/>
      <c r="F33" s="85"/>
      <c r="G33" s="84"/>
    </row>
    <row r="36" ht="12.75">
      <c r="B36" t="s">
        <v>81</v>
      </c>
    </row>
  </sheetData>
  <sheetProtection/>
  <mergeCells count="11">
    <mergeCell ref="B7:D7"/>
    <mergeCell ref="B8:D8"/>
    <mergeCell ref="B32:D32"/>
    <mergeCell ref="B14:F14"/>
    <mergeCell ref="B18:D18"/>
    <mergeCell ref="B31:D31"/>
    <mergeCell ref="A1:F1"/>
    <mergeCell ref="B4:F4"/>
    <mergeCell ref="B11:F11"/>
    <mergeCell ref="B5:D5"/>
    <mergeCell ref="B6:D6"/>
  </mergeCells>
  <printOptions/>
  <pageMargins left="0.75" right="0.75" top="1" bottom="1" header="0.5" footer="0.5"/>
  <pageSetup fitToHeight="1" fitToWidth="1" horizontalDpi="600" verticalDpi="600" orientation="portrait" scale="95" r:id="rId1"/>
  <headerFooter alignWithMargins="0">
    <oddHeader>&amp;CCommon Data Set 2012-13</oddHeader>
    <oddFooter>&amp;LVVC Research Office&amp;R&amp;A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A32" sqref="A32"/>
    </sheetView>
  </sheetViews>
  <sheetFormatPr defaultColWidth="9.140625" defaultRowHeight="12.75"/>
  <cols>
    <col min="1" max="1" width="4.421875" style="1" customWidth="1"/>
    <col min="2" max="2" width="22.7109375" style="0" customWidth="1"/>
    <col min="3" max="7" width="12.7109375" style="0" customWidth="1"/>
  </cols>
  <sheetData>
    <row r="1" spans="1:7" ht="18">
      <c r="A1" s="275" t="s">
        <v>91</v>
      </c>
      <c r="B1" s="275"/>
      <c r="C1" s="275"/>
      <c r="D1" s="275"/>
      <c r="E1" s="275"/>
      <c r="F1" s="275"/>
      <c r="G1" s="275"/>
    </row>
    <row r="3" spans="2:8" ht="15.75">
      <c r="B3" s="16" t="s">
        <v>92</v>
      </c>
      <c r="C3" s="71"/>
      <c r="D3" s="71"/>
      <c r="E3" s="71"/>
      <c r="F3" s="71"/>
      <c r="G3" s="71"/>
      <c r="H3" s="71"/>
    </row>
    <row r="4" spans="1:7" s="62" customFormat="1" ht="12.75">
      <c r="A4" s="2" t="s">
        <v>161</v>
      </c>
      <c r="B4" s="311"/>
      <c r="C4" s="312"/>
      <c r="D4" s="313"/>
      <c r="E4" s="105" t="s">
        <v>89</v>
      </c>
      <c r="F4" s="105" t="s">
        <v>90</v>
      </c>
      <c r="G4" s="135"/>
    </row>
    <row r="5" spans="1:7" s="62" customFormat="1" ht="26.25" customHeight="1">
      <c r="A5" s="2" t="s">
        <v>161</v>
      </c>
      <c r="B5" s="325" t="s">
        <v>160</v>
      </c>
      <c r="C5" s="326"/>
      <c r="D5" s="327"/>
      <c r="E5" s="13" t="s">
        <v>362</v>
      </c>
      <c r="F5" s="105"/>
      <c r="G5" s="136"/>
    </row>
    <row r="6" spans="1:7" ht="12.75">
      <c r="A6" s="83"/>
      <c r="B6" s="93"/>
      <c r="C6" s="93"/>
      <c r="D6" s="93"/>
      <c r="E6" s="89"/>
      <c r="F6" s="89"/>
      <c r="G6" s="85"/>
    </row>
    <row r="7" spans="1:7" ht="29.25" customHeight="1">
      <c r="A7" s="2" t="s">
        <v>162</v>
      </c>
      <c r="B7" s="328" t="s">
        <v>486</v>
      </c>
      <c r="C7" s="328"/>
      <c r="D7" s="328"/>
      <c r="E7" s="328"/>
      <c r="F7" s="328"/>
      <c r="G7" s="328"/>
    </row>
    <row r="8" spans="1:5" ht="25.5">
      <c r="A8" s="2" t="s">
        <v>162</v>
      </c>
      <c r="B8" s="116"/>
      <c r="C8" s="23" t="s">
        <v>396</v>
      </c>
      <c r="D8" s="117"/>
      <c r="E8" s="3"/>
    </row>
    <row r="9" spans="1:5" ht="12.75">
      <c r="A9" s="2" t="s">
        <v>162</v>
      </c>
      <c r="B9" s="14" t="s">
        <v>276</v>
      </c>
      <c r="C9" s="123">
        <f>'[15]127_d2'!C2</f>
        <v>191</v>
      </c>
      <c r="D9" s="118"/>
      <c r="E9" s="3"/>
    </row>
    <row r="10" spans="1:5" ht="12.75">
      <c r="A10" s="2" t="s">
        <v>162</v>
      </c>
      <c r="B10" s="14" t="s">
        <v>277</v>
      </c>
      <c r="C10" s="123">
        <f>'[15]127_d2'!C3</f>
        <v>247</v>
      </c>
      <c r="D10" s="118"/>
      <c r="E10" s="3"/>
    </row>
    <row r="11" spans="1:5" ht="12.75">
      <c r="A11" s="2"/>
      <c r="B11" s="14" t="s">
        <v>73</v>
      </c>
      <c r="C11" s="123">
        <f>'[15]127_d2'!C4</f>
        <v>3</v>
      </c>
      <c r="D11" s="118"/>
      <c r="E11" s="3"/>
    </row>
    <row r="12" spans="1:5" ht="12.75">
      <c r="A12" s="2" t="s">
        <v>162</v>
      </c>
      <c r="B12" s="14" t="s">
        <v>397</v>
      </c>
      <c r="C12" s="123">
        <f>SUM(C9:C10)</f>
        <v>438</v>
      </c>
      <c r="D12" s="118"/>
      <c r="E12" s="3"/>
    </row>
    <row r="13" spans="1:7" ht="12.75">
      <c r="A13" s="83"/>
      <c r="B13" s="84"/>
      <c r="C13" s="84"/>
      <c r="D13" s="84"/>
      <c r="E13" s="84"/>
      <c r="F13" s="84"/>
      <c r="G13" s="84"/>
    </row>
    <row r="14" spans="1:3" s="138" customFormat="1" ht="15.75">
      <c r="A14" s="137"/>
      <c r="B14" s="321" t="s">
        <v>398</v>
      </c>
      <c r="C14" s="323"/>
    </row>
    <row r="15" spans="1:4" s="138" customFormat="1" ht="12.75">
      <c r="A15" s="2" t="s">
        <v>163</v>
      </c>
      <c r="B15" s="324" t="s">
        <v>399</v>
      </c>
      <c r="C15" s="324"/>
      <c r="D15" s="324"/>
    </row>
    <row r="16" spans="1:3" s="139" customFormat="1" ht="15.75">
      <c r="A16" s="2" t="s">
        <v>163</v>
      </c>
      <c r="B16" s="189" t="s">
        <v>400</v>
      </c>
      <c r="C16" s="142" t="s">
        <v>258</v>
      </c>
    </row>
    <row r="17" spans="1:3" s="139" customFormat="1" ht="15.75">
      <c r="A17" s="2" t="s">
        <v>163</v>
      </c>
      <c r="B17" s="189" t="s">
        <v>165</v>
      </c>
      <c r="C17" s="142" t="s">
        <v>258</v>
      </c>
    </row>
    <row r="18" spans="1:3" s="139" customFormat="1" ht="15.75">
      <c r="A18" s="2" t="s">
        <v>163</v>
      </c>
      <c r="B18" s="189" t="s">
        <v>401</v>
      </c>
      <c r="C18" s="142" t="s">
        <v>258</v>
      </c>
    </row>
    <row r="19" spans="1:3" s="139" customFormat="1" ht="15.75">
      <c r="A19" s="2" t="s">
        <v>163</v>
      </c>
      <c r="B19" s="189" t="s">
        <v>402</v>
      </c>
      <c r="C19" s="142" t="s">
        <v>258</v>
      </c>
    </row>
    <row r="20" spans="1:7" ht="12.75">
      <c r="A20" s="83"/>
      <c r="B20" s="84"/>
      <c r="C20" s="84"/>
      <c r="D20" s="84"/>
      <c r="E20" s="84"/>
      <c r="F20" s="84"/>
      <c r="G20" s="84"/>
    </row>
    <row r="21" spans="1:7" ht="12.75" customHeight="1">
      <c r="A21" s="2" t="s">
        <v>164</v>
      </c>
      <c r="B21" s="311"/>
      <c r="C21" s="312"/>
      <c r="D21" s="313"/>
      <c r="E21" s="105" t="s">
        <v>89</v>
      </c>
      <c r="F21" s="105" t="s">
        <v>90</v>
      </c>
      <c r="G21" s="86"/>
    </row>
    <row r="22" spans="1:7" ht="40.5" customHeight="1">
      <c r="A22" s="2" t="s">
        <v>164</v>
      </c>
      <c r="B22" s="325" t="s">
        <v>110</v>
      </c>
      <c r="C22" s="326"/>
      <c r="D22" s="327"/>
      <c r="E22" s="105"/>
      <c r="F22" s="143" t="s">
        <v>258</v>
      </c>
      <c r="G22" s="86"/>
    </row>
    <row r="23" spans="1:7" ht="24.75" customHeight="1">
      <c r="A23" s="2" t="s">
        <v>164</v>
      </c>
      <c r="B23" s="295" t="s">
        <v>166</v>
      </c>
      <c r="C23" s="295"/>
      <c r="D23" s="295"/>
      <c r="E23" s="105" t="s">
        <v>302</v>
      </c>
      <c r="F23" s="140"/>
      <c r="G23" s="86"/>
    </row>
    <row r="24" spans="1:7" ht="12.75">
      <c r="A24" s="83"/>
      <c r="B24" s="84"/>
      <c r="C24" s="84"/>
      <c r="D24" s="84"/>
      <c r="E24" s="84"/>
      <c r="F24" s="84"/>
      <c r="G24" s="84"/>
    </row>
    <row r="25" spans="1:7" ht="12.75" customHeight="1">
      <c r="A25" s="2" t="s">
        <v>167</v>
      </c>
      <c r="B25" s="311"/>
      <c r="C25" s="312"/>
      <c r="D25" s="313"/>
      <c r="E25" s="105" t="s">
        <v>89</v>
      </c>
      <c r="F25" s="105" t="s">
        <v>90</v>
      </c>
      <c r="G25" s="92"/>
    </row>
    <row r="26" spans="1:7" ht="26.25" customHeight="1">
      <c r="A26" s="2" t="s">
        <v>167</v>
      </c>
      <c r="B26" s="325" t="s">
        <v>391</v>
      </c>
      <c r="C26" s="326"/>
      <c r="D26" s="327"/>
      <c r="E26" s="105"/>
      <c r="F26" s="13" t="s">
        <v>362</v>
      </c>
      <c r="G26" s="91"/>
    </row>
    <row r="27" spans="1:7" ht="12.75">
      <c r="A27" s="83"/>
      <c r="B27" s="93"/>
      <c r="C27" s="93"/>
      <c r="D27" s="93"/>
      <c r="E27" s="89"/>
      <c r="F27" s="89"/>
      <c r="G27" s="84"/>
    </row>
    <row r="28" spans="2:4" ht="15.75">
      <c r="B28" s="321" t="s">
        <v>168</v>
      </c>
      <c r="C28" s="322"/>
      <c r="D28" s="71"/>
    </row>
    <row r="29" spans="1:7" ht="27.75" customHeight="1">
      <c r="A29" s="2" t="s">
        <v>169</v>
      </c>
      <c r="B29" s="295" t="s">
        <v>170</v>
      </c>
      <c r="C29" s="295"/>
      <c r="D29" s="295"/>
      <c r="E29" s="141" t="s">
        <v>259</v>
      </c>
      <c r="F29" s="95"/>
      <c r="G29" s="96"/>
    </row>
    <row r="30" spans="1:7" ht="12.75">
      <c r="A30" s="94"/>
      <c r="B30" s="95"/>
      <c r="C30" s="95"/>
      <c r="D30" s="95"/>
      <c r="E30" s="95"/>
      <c r="F30" s="95"/>
      <c r="G30" s="95"/>
    </row>
    <row r="32" ht="12.75">
      <c r="B32" t="s">
        <v>81</v>
      </c>
    </row>
  </sheetData>
  <sheetProtection/>
  <mergeCells count="13">
    <mergeCell ref="A1:G1"/>
    <mergeCell ref="B7:G7"/>
    <mergeCell ref="B4:D4"/>
    <mergeCell ref="B5:D5"/>
    <mergeCell ref="B25:D25"/>
    <mergeCell ref="B26:D26"/>
    <mergeCell ref="B28:C28"/>
    <mergeCell ref="B29:D29"/>
    <mergeCell ref="B23:D23"/>
    <mergeCell ref="B14:C14"/>
    <mergeCell ref="B15:D15"/>
    <mergeCell ref="B21:D21"/>
    <mergeCell ref="B22:D22"/>
  </mergeCells>
  <printOptions/>
  <pageMargins left="0.75" right="0.75" top="1" bottom="1" header="0.5" footer="0.5"/>
  <pageSetup fitToHeight="1" fitToWidth="1" horizontalDpi="600" verticalDpi="600" orientation="portrait" r:id="rId1"/>
  <headerFooter alignWithMargins="0">
    <oddHeader>&amp;CCommon Data Set 2012-13</oddHeader>
    <oddFooter>&amp;LVVC Research Office&amp;R&amp;A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A26" sqref="A26"/>
    </sheetView>
  </sheetViews>
  <sheetFormatPr defaultColWidth="9.140625" defaultRowHeight="12.75"/>
  <cols>
    <col min="1" max="1" width="4.421875" style="1" customWidth="1"/>
    <col min="2" max="2" width="66.28125" style="0" customWidth="1"/>
    <col min="3" max="3" width="12.7109375" style="0" customWidth="1"/>
  </cols>
  <sheetData>
    <row r="1" spans="1:3" ht="18">
      <c r="A1" s="275" t="s">
        <v>374</v>
      </c>
      <c r="B1" s="275"/>
      <c r="C1" s="275"/>
    </row>
    <row r="2" spans="1:5" ht="18">
      <c r="A2" s="119"/>
      <c r="B2" s="119"/>
      <c r="C2" s="119"/>
      <c r="D2" s="71"/>
      <c r="E2" s="71"/>
    </row>
    <row r="3" spans="1:3" ht="28.5" customHeight="1">
      <c r="A3" s="2" t="s">
        <v>356</v>
      </c>
      <c r="B3" s="289" t="s">
        <v>375</v>
      </c>
      <c r="C3" s="329"/>
    </row>
    <row r="4" spans="1:3" ht="12.75">
      <c r="A4" s="70" t="s">
        <v>356</v>
      </c>
      <c r="B4" s="65" t="s">
        <v>141</v>
      </c>
      <c r="C4" s="223" t="s">
        <v>362</v>
      </c>
    </row>
    <row r="5" spans="1:3" ht="12.75">
      <c r="A5" s="2" t="s">
        <v>356</v>
      </c>
      <c r="B5" s="65" t="s">
        <v>287</v>
      </c>
      <c r="C5" s="49" t="s">
        <v>362</v>
      </c>
    </row>
    <row r="6" spans="1:3" ht="12.75">
      <c r="A6" s="2" t="s">
        <v>356</v>
      </c>
      <c r="B6" s="8" t="s">
        <v>142</v>
      </c>
      <c r="C6" s="49" t="s">
        <v>362</v>
      </c>
    </row>
    <row r="7" spans="1:3" ht="12.75">
      <c r="A7" s="2" t="s">
        <v>356</v>
      </c>
      <c r="B7" s="8" t="s">
        <v>376</v>
      </c>
      <c r="C7" s="49" t="s">
        <v>362</v>
      </c>
    </row>
    <row r="8" spans="1:3" ht="12.75">
      <c r="A8" s="2" t="s">
        <v>356</v>
      </c>
      <c r="B8" s="8" t="s">
        <v>377</v>
      </c>
      <c r="C8" s="49" t="s">
        <v>362</v>
      </c>
    </row>
    <row r="9" spans="1:3" ht="12.75">
      <c r="A9" s="2" t="s">
        <v>356</v>
      </c>
      <c r="B9" s="8" t="s">
        <v>378</v>
      </c>
      <c r="C9" s="49" t="s">
        <v>362</v>
      </c>
    </row>
    <row r="10" spans="1:3" ht="12.75">
      <c r="A10" s="2" t="s">
        <v>356</v>
      </c>
      <c r="B10" s="8" t="s">
        <v>379</v>
      </c>
      <c r="C10" s="49" t="s">
        <v>362</v>
      </c>
    </row>
    <row r="11" spans="1:3" ht="12.75">
      <c r="A11" s="2" t="s">
        <v>356</v>
      </c>
      <c r="B11" s="8" t="s">
        <v>380</v>
      </c>
      <c r="C11" s="49"/>
    </row>
    <row r="12" spans="1:3" ht="12.75">
      <c r="A12" s="2" t="s">
        <v>356</v>
      </c>
      <c r="B12" s="8" t="s">
        <v>381</v>
      </c>
      <c r="C12" s="49"/>
    </row>
    <row r="13" spans="1:3" ht="12.75">
      <c r="A13" s="2" t="s">
        <v>356</v>
      </c>
      <c r="B13" s="8" t="s">
        <v>382</v>
      </c>
      <c r="C13" s="49" t="s">
        <v>362</v>
      </c>
    </row>
    <row r="14" spans="1:3" ht="12.75">
      <c r="A14" s="2" t="s">
        <v>356</v>
      </c>
      <c r="B14" s="8" t="s">
        <v>383</v>
      </c>
      <c r="C14" s="49" t="s">
        <v>362</v>
      </c>
    </row>
    <row r="15" spans="1:3" ht="12.75">
      <c r="A15" s="2" t="s">
        <v>356</v>
      </c>
      <c r="B15" s="8" t="s">
        <v>384</v>
      </c>
      <c r="C15" s="49" t="s">
        <v>362</v>
      </c>
    </row>
    <row r="16" spans="1:3" ht="12.75">
      <c r="A16" s="2" t="s">
        <v>356</v>
      </c>
      <c r="B16" s="8" t="s">
        <v>385</v>
      </c>
      <c r="C16" s="49"/>
    </row>
    <row r="17" spans="1:3" ht="12.75">
      <c r="A17" s="2" t="s">
        <v>356</v>
      </c>
      <c r="B17" s="8" t="s">
        <v>386</v>
      </c>
      <c r="C17" s="49"/>
    </row>
    <row r="18" spans="1:3" ht="12.75">
      <c r="A18" s="2" t="s">
        <v>356</v>
      </c>
      <c r="B18" s="8" t="s">
        <v>387</v>
      </c>
      <c r="C18" s="49" t="s">
        <v>362</v>
      </c>
    </row>
    <row r="19" spans="1:3" ht="12.75">
      <c r="A19" s="2" t="s">
        <v>356</v>
      </c>
      <c r="B19" s="8" t="s">
        <v>30</v>
      </c>
      <c r="C19" s="49"/>
    </row>
    <row r="20" spans="1:3" ht="12.75">
      <c r="A20" s="2" t="s">
        <v>356</v>
      </c>
      <c r="B20" s="8" t="s">
        <v>388</v>
      </c>
      <c r="C20" s="49" t="s">
        <v>362</v>
      </c>
    </row>
    <row r="21" spans="1:3" ht="12.75">
      <c r="A21" s="2" t="s">
        <v>356</v>
      </c>
      <c r="B21" s="28" t="s">
        <v>389</v>
      </c>
      <c r="C21" s="49"/>
    </row>
    <row r="22" spans="2:3" ht="12.75">
      <c r="B22" s="330"/>
      <c r="C22" s="320"/>
    </row>
    <row r="23" spans="2:3" ht="12.75">
      <c r="B23" s="5"/>
      <c r="C23" s="5"/>
    </row>
    <row r="24" spans="1:3" ht="24.75" customHeight="1">
      <c r="A24" s="29" t="s">
        <v>357</v>
      </c>
      <c r="B24" s="19" t="s">
        <v>390</v>
      </c>
      <c r="C24" s="125"/>
    </row>
    <row r="25" spans="1:3" s="62" customFormat="1" ht="12.75">
      <c r="A25" s="29" t="s">
        <v>357</v>
      </c>
      <c r="B25" s="126" t="s">
        <v>392</v>
      </c>
      <c r="C25" s="122"/>
    </row>
    <row r="26" spans="1:3" ht="12.75">
      <c r="A26" s="97"/>
      <c r="B26" s="114"/>
      <c r="C26" s="115"/>
    </row>
    <row r="27" spans="1:3" ht="12.75">
      <c r="A27" s="94"/>
      <c r="B27" s="331"/>
      <c r="C27" s="331"/>
    </row>
    <row r="28" spans="1:3" ht="12.75">
      <c r="A28" s="94"/>
      <c r="B28" s="95"/>
      <c r="C28" s="95"/>
    </row>
  </sheetData>
  <sheetProtection/>
  <mergeCells count="4">
    <mergeCell ref="A1:C1"/>
    <mergeCell ref="B3:C3"/>
    <mergeCell ref="B22:C22"/>
    <mergeCell ref="B27:C27"/>
  </mergeCells>
  <hyperlinks>
    <hyperlink ref="B25" r:id="rId1" display="http://www.vvc.edu/degrees-certificates/"/>
  </hyperlinks>
  <printOptions/>
  <pageMargins left="0.75" right="0.75" top="1" bottom="1" header="0.5" footer="0.5"/>
  <pageSetup fitToHeight="1" fitToWidth="1" horizontalDpi="600" verticalDpi="600" orientation="portrait" r:id="rId2"/>
  <headerFooter alignWithMargins="0">
    <oddHeader>&amp;CCommon Data Set 2012-13</oddHeader>
    <oddFooter>&amp;LVVC Research Office&amp;R&amp;A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A37" sqref="A37"/>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275" t="s">
        <v>60</v>
      </c>
      <c r="B1" s="275"/>
      <c r="C1" s="275"/>
      <c r="D1" s="275"/>
      <c r="E1" s="276"/>
      <c r="F1" s="276"/>
    </row>
    <row r="3" spans="1:6" ht="28.5" customHeight="1">
      <c r="A3" s="2" t="s">
        <v>198</v>
      </c>
      <c r="B3" s="337" t="s">
        <v>470</v>
      </c>
      <c r="C3" s="337"/>
      <c r="D3" s="337"/>
      <c r="E3" s="338"/>
      <c r="F3" s="338"/>
    </row>
    <row r="4" spans="1:6" ht="37.5" customHeight="1">
      <c r="A4" s="2" t="s">
        <v>198</v>
      </c>
      <c r="B4" s="334"/>
      <c r="C4" s="320"/>
      <c r="D4" s="320"/>
      <c r="E4" s="45" t="s">
        <v>14</v>
      </c>
      <c r="F4" s="43" t="s">
        <v>278</v>
      </c>
    </row>
    <row r="5" spans="1:6" ht="39.75" customHeight="1">
      <c r="A5" s="2" t="s">
        <v>198</v>
      </c>
      <c r="B5" s="335" t="s">
        <v>288</v>
      </c>
      <c r="C5" s="336"/>
      <c r="D5" s="336"/>
      <c r="E5" s="40">
        <f>'[5]127_f1_01_A'!$C$2</f>
        <v>0.0504686</v>
      </c>
      <c r="F5" s="41">
        <f>'[6]127_f1_01_B'!$C$2</f>
        <v>0.0265672</v>
      </c>
    </row>
    <row r="6" spans="1:6" ht="12.75">
      <c r="A6" s="2" t="s">
        <v>198</v>
      </c>
      <c r="B6" s="296" t="s">
        <v>61</v>
      </c>
      <c r="C6" s="320"/>
      <c r="D6" s="320"/>
      <c r="E6" s="18">
        <f>'[7]127_f1_02'!$A$2</f>
        <v>1</v>
      </c>
      <c r="F6" s="41">
        <f>'[7]127_f1_02'!$B$2</f>
        <v>1</v>
      </c>
    </row>
    <row r="7" spans="1:6" ht="12.75">
      <c r="A7" s="2" t="s">
        <v>198</v>
      </c>
      <c r="B7" s="296" t="s">
        <v>62</v>
      </c>
      <c r="C7" s="320"/>
      <c r="D7" s="320"/>
      <c r="E7" s="18">
        <f>'[8]127_f1_03_A'!$C$2</f>
        <v>0.1067051</v>
      </c>
      <c r="F7" s="41">
        <f>'[9]127_f1_03_B'!$C$2</f>
        <v>0.3376453</v>
      </c>
    </row>
    <row r="8" spans="1:6" ht="12.75">
      <c r="A8" s="2" t="s">
        <v>198</v>
      </c>
      <c r="B8" s="296" t="s">
        <v>63</v>
      </c>
      <c r="C8" s="320"/>
      <c r="D8" s="320"/>
      <c r="E8" s="42">
        <f>'[10]127_f1_04_A'!$A$2</f>
        <v>19.305344</v>
      </c>
      <c r="F8" s="42">
        <f>'[11]127_f1_04_B'!$A$2</f>
        <v>23.551134</v>
      </c>
    </row>
    <row r="9" spans="1:6" ht="12.75">
      <c r="A9" s="2" t="s">
        <v>198</v>
      </c>
      <c r="B9" s="296" t="s">
        <v>64</v>
      </c>
      <c r="C9" s="320"/>
      <c r="D9" s="320"/>
      <c r="E9" s="42">
        <f>'[12]127_f1_05_A'!$A$2</f>
        <v>20.83189</v>
      </c>
      <c r="F9" s="42">
        <f>'[13]127_f1_05_B'!$A$2</f>
        <v>25.281291</v>
      </c>
    </row>
    <row r="11" spans="1:6" ht="12.75">
      <c r="A11" s="2" t="s">
        <v>197</v>
      </c>
      <c r="B11" s="332" t="s">
        <v>15</v>
      </c>
      <c r="C11" s="277"/>
      <c r="D11" s="277"/>
      <c r="E11" s="333"/>
      <c r="F11" s="333"/>
    </row>
    <row r="12" spans="1:6" ht="12.75">
      <c r="A12" s="2" t="s">
        <v>197</v>
      </c>
      <c r="B12" s="100" t="s">
        <v>11</v>
      </c>
      <c r="C12" s="79" t="s">
        <v>362</v>
      </c>
      <c r="D12" s="6"/>
      <c r="E12" s="47"/>
      <c r="F12" s="47"/>
    </row>
    <row r="13" spans="1:3" ht="12.75">
      <c r="A13" s="2" t="s">
        <v>197</v>
      </c>
      <c r="B13" s="7" t="s">
        <v>65</v>
      </c>
      <c r="C13" s="79" t="s">
        <v>362</v>
      </c>
    </row>
    <row r="14" spans="1:3" ht="12.75">
      <c r="A14" s="2" t="s">
        <v>197</v>
      </c>
      <c r="B14" s="7" t="s">
        <v>66</v>
      </c>
      <c r="C14" s="79" t="s">
        <v>362</v>
      </c>
    </row>
    <row r="15" spans="1:3" ht="12.75">
      <c r="A15" s="2" t="s">
        <v>197</v>
      </c>
      <c r="B15" s="7" t="s">
        <v>94</v>
      </c>
      <c r="C15" s="79" t="s">
        <v>362</v>
      </c>
    </row>
    <row r="16" spans="1:3" ht="12.75">
      <c r="A16" s="2" t="s">
        <v>197</v>
      </c>
      <c r="B16" s="7" t="s">
        <v>95</v>
      </c>
      <c r="C16" s="79" t="s">
        <v>362</v>
      </c>
    </row>
    <row r="17" spans="1:3" ht="25.5">
      <c r="A17" s="2" t="s">
        <v>197</v>
      </c>
      <c r="B17" s="76" t="s">
        <v>12</v>
      </c>
      <c r="C17" s="32"/>
    </row>
    <row r="18" spans="1:5" ht="12.75">
      <c r="A18" s="2" t="s">
        <v>197</v>
      </c>
      <c r="B18" s="75" t="s">
        <v>96</v>
      </c>
      <c r="C18" s="79" t="s">
        <v>362</v>
      </c>
      <c r="E18" s="124"/>
    </row>
    <row r="19" spans="1:3" ht="12.75">
      <c r="A19" s="2" t="s">
        <v>197</v>
      </c>
      <c r="B19" s="7" t="s">
        <v>97</v>
      </c>
      <c r="C19" s="32"/>
    </row>
    <row r="20" spans="1:3" ht="12.75">
      <c r="A20" s="2" t="s">
        <v>197</v>
      </c>
      <c r="B20" s="7" t="s">
        <v>98</v>
      </c>
      <c r="C20" s="32"/>
    </row>
    <row r="21" spans="1:3" ht="12.75">
      <c r="A21" s="2" t="s">
        <v>197</v>
      </c>
      <c r="B21" s="75" t="s">
        <v>13</v>
      </c>
      <c r="C21" s="79" t="s">
        <v>362</v>
      </c>
    </row>
    <row r="22" spans="1:3" ht="12.75">
      <c r="A22" s="2" t="s">
        <v>197</v>
      </c>
      <c r="B22" s="7" t="s">
        <v>99</v>
      </c>
      <c r="C22" s="79" t="s">
        <v>362</v>
      </c>
    </row>
    <row r="23" spans="1:3" ht="12.75">
      <c r="A23" s="2" t="s">
        <v>197</v>
      </c>
      <c r="B23" s="7" t="s">
        <v>100</v>
      </c>
      <c r="C23" s="79" t="s">
        <v>362</v>
      </c>
    </row>
    <row r="24" spans="1:3" ht="12.75">
      <c r="A24" s="2" t="s">
        <v>197</v>
      </c>
      <c r="B24" s="75" t="s">
        <v>101</v>
      </c>
      <c r="C24" s="32"/>
    </row>
    <row r="25" spans="1:3" ht="12.75">
      <c r="A25" s="2" t="s">
        <v>197</v>
      </c>
      <c r="B25" s="7" t="s">
        <v>102</v>
      </c>
      <c r="C25" s="32"/>
    </row>
    <row r="26" spans="1:3" ht="12.75">
      <c r="A26" s="2" t="s">
        <v>197</v>
      </c>
      <c r="B26" s="7" t="s">
        <v>103</v>
      </c>
      <c r="C26" s="32"/>
    </row>
    <row r="27" spans="1:3" ht="12.75">
      <c r="A27" s="2" t="s">
        <v>197</v>
      </c>
      <c r="B27" s="7" t="s">
        <v>104</v>
      </c>
      <c r="C27" s="79" t="s">
        <v>362</v>
      </c>
    </row>
    <row r="28" spans="1:3" ht="12.75">
      <c r="A28" s="2" t="s">
        <v>197</v>
      </c>
      <c r="B28" s="7" t="s">
        <v>105</v>
      </c>
      <c r="C28" s="79" t="s">
        <v>362</v>
      </c>
    </row>
    <row r="29" spans="1:3" ht="12.75">
      <c r="A29" s="2" t="s">
        <v>197</v>
      </c>
      <c r="B29" s="7" t="s">
        <v>106</v>
      </c>
      <c r="C29" s="32"/>
    </row>
    <row r="30" spans="1:3" ht="12.75">
      <c r="A30" s="2" t="s">
        <v>197</v>
      </c>
      <c r="B30" s="7" t="s">
        <v>107</v>
      </c>
      <c r="C30" s="79" t="s">
        <v>362</v>
      </c>
    </row>
    <row r="31" spans="1:3" ht="12.75">
      <c r="A31" s="2" t="s">
        <v>197</v>
      </c>
      <c r="B31" s="7" t="s">
        <v>108</v>
      </c>
      <c r="C31" s="32"/>
    </row>
    <row r="32" spans="1:3" ht="12.75">
      <c r="A32" s="2" t="s">
        <v>197</v>
      </c>
      <c r="B32" s="7" t="s">
        <v>109</v>
      </c>
      <c r="C32" s="32"/>
    </row>
    <row r="35" ht="12.75">
      <c r="B35" t="s">
        <v>81</v>
      </c>
    </row>
  </sheetData>
  <sheetProtection/>
  <mergeCells count="9">
    <mergeCell ref="B11:F11"/>
    <mergeCell ref="A1:F1"/>
    <mergeCell ref="B4:D4"/>
    <mergeCell ref="B5:D5"/>
    <mergeCell ref="B3:F3"/>
    <mergeCell ref="B6:D6"/>
    <mergeCell ref="B7:D7"/>
    <mergeCell ref="B8:D8"/>
    <mergeCell ref="B9:D9"/>
  </mergeCells>
  <printOptions/>
  <pageMargins left="0.75" right="0.75" top="1" bottom="1" header="0.5" footer="0.5"/>
  <pageSetup fitToHeight="1" fitToWidth="1" horizontalDpi="600" verticalDpi="600" orientation="portrait" r:id="rId1"/>
  <headerFooter alignWithMargins="0">
    <oddHeader>&amp;CCommon Data Set 2012-13</oddHeader>
    <oddFooter>&amp;LVVC Research Office&amp;R&amp;A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29"/>
  <sheetViews>
    <sheetView workbookViewId="0" topLeftCell="A1">
      <selection activeCell="A28" sqref="A28"/>
    </sheetView>
  </sheetViews>
  <sheetFormatPr defaultColWidth="9.140625" defaultRowHeight="12.75"/>
  <cols>
    <col min="1" max="1" width="5.7109375" style="1" bestFit="1" customWidth="1"/>
    <col min="2" max="2" width="29.28125" style="0" customWidth="1"/>
    <col min="3" max="5" width="18.7109375" style="0" customWidth="1"/>
    <col min="7" max="7" width="12.57421875" style="0" bestFit="1" customWidth="1"/>
  </cols>
  <sheetData>
    <row r="1" spans="1:5" ht="18">
      <c r="A1" s="275" t="s">
        <v>16</v>
      </c>
      <c r="B1" s="275"/>
      <c r="C1" s="275"/>
      <c r="D1" s="275"/>
      <c r="E1" s="275"/>
    </row>
    <row r="2" spans="1:5" ht="12.75">
      <c r="A2" s="83"/>
      <c r="B2" s="84"/>
      <c r="C2" s="84"/>
      <c r="D2" s="84"/>
      <c r="E2" s="84"/>
    </row>
    <row r="3" spans="1:5" ht="15" customHeight="1">
      <c r="A3" s="2"/>
      <c r="B3" s="340" t="s">
        <v>471</v>
      </c>
      <c r="C3" s="340"/>
      <c r="D3" s="340"/>
      <c r="E3" s="340"/>
    </row>
    <row r="4" spans="1:5" ht="15" customHeight="1">
      <c r="A4" s="2"/>
      <c r="B4" s="108"/>
      <c r="C4" s="107" t="s">
        <v>32</v>
      </c>
      <c r="D4" s="107" t="s">
        <v>33</v>
      </c>
      <c r="E4" s="107" t="s">
        <v>34</v>
      </c>
    </row>
    <row r="5" spans="1:5" ht="12.75" customHeight="1">
      <c r="A5" s="2" t="s">
        <v>46</v>
      </c>
      <c r="B5" s="107" t="s">
        <v>36</v>
      </c>
      <c r="C5" s="256">
        <v>1104</v>
      </c>
      <c r="D5" s="256">
        <v>1104</v>
      </c>
      <c r="E5" s="256">
        <v>4296</v>
      </c>
    </row>
    <row r="6" spans="1:5" ht="12.75" customHeight="1">
      <c r="A6" s="2" t="s">
        <v>47</v>
      </c>
      <c r="B6" s="107" t="s">
        <v>31</v>
      </c>
      <c r="C6" s="255">
        <v>10</v>
      </c>
      <c r="D6" s="255">
        <v>10</v>
      </c>
      <c r="E6" s="255">
        <v>10</v>
      </c>
    </row>
    <row r="7" spans="1:5" ht="12.75" customHeight="1">
      <c r="A7" s="2" t="s">
        <v>48</v>
      </c>
      <c r="B7" s="107" t="s">
        <v>35</v>
      </c>
      <c r="C7" s="255">
        <v>46</v>
      </c>
      <c r="D7" s="255">
        <v>46</v>
      </c>
      <c r="E7" s="255">
        <v>179</v>
      </c>
    </row>
    <row r="8" spans="1:5" ht="12.75" customHeight="1">
      <c r="A8" s="2"/>
      <c r="B8" s="228"/>
      <c r="C8" s="226"/>
      <c r="D8" s="226"/>
      <c r="E8" s="227"/>
    </row>
    <row r="9" spans="1:5" ht="12.75" customHeight="1">
      <c r="A9" s="2"/>
      <c r="B9" s="341" t="s">
        <v>473</v>
      </c>
      <c r="C9" s="341"/>
      <c r="D9" s="341"/>
      <c r="E9" s="341"/>
    </row>
    <row r="10" spans="1:5" ht="12.75" customHeight="1">
      <c r="A10" s="2"/>
      <c r="B10" s="108"/>
      <c r="C10" s="107" t="s">
        <v>448</v>
      </c>
      <c r="D10" s="214" t="s">
        <v>449</v>
      </c>
      <c r="E10" s="214" t="s">
        <v>472</v>
      </c>
    </row>
    <row r="11" spans="1:5" ht="12.75" customHeight="1">
      <c r="A11" s="2"/>
      <c r="B11" s="107" t="s">
        <v>37</v>
      </c>
      <c r="C11" s="108"/>
      <c r="D11" s="108"/>
      <c r="E11" s="108"/>
    </row>
    <row r="12" spans="1:5" ht="12.75" customHeight="1">
      <c r="A12" s="2" t="s">
        <v>49</v>
      </c>
      <c r="B12" s="107" t="s">
        <v>38</v>
      </c>
      <c r="C12" s="257">
        <v>634</v>
      </c>
      <c r="D12" s="256">
        <v>874</v>
      </c>
      <c r="E12" s="256">
        <v>1104</v>
      </c>
    </row>
    <row r="13" spans="1:5" ht="12.75" customHeight="1">
      <c r="A13" s="2" t="s">
        <v>50</v>
      </c>
      <c r="B13" s="107" t="s">
        <v>39</v>
      </c>
      <c r="C13" s="257">
        <v>634</v>
      </c>
      <c r="D13" s="256">
        <v>874</v>
      </c>
      <c r="E13" s="256">
        <v>1104</v>
      </c>
    </row>
    <row r="14" spans="1:5" ht="12.75" customHeight="1">
      <c r="A14" s="2" t="s">
        <v>51</v>
      </c>
      <c r="B14" s="107" t="s">
        <v>40</v>
      </c>
      <c r="C14" s="257">
        <v>4480</v>
      </c>
      <c r="D14" s="256">
        <v>4234</v>
      </c>
      <c r="E14" s="256">
        <v>4296</v>
      </c>
    </row>
    <row r="15" spans="1:5" ht="12.75" customHeight="1">
      <c r="A15" s="2" t="s">
        <v>52</v>
      </c>
      <c r="B15" s="107" t="s">
        <v>41</v>
      </c>
      <c r="C15" s="257">
        <v>1620</v>
      </c>
      <c r="D15" s="256">
        <v>1656</v>
      </c>
      <c r="E15" s="256">
        <v>1656</v>
      </c>
    </row>
    <row r="16" spans="1:5" ht="12.75" customHeight="1">
      <c r="A16" s="2"/>
      <c r="B16" s="107" t="s">
        <v>42</v>
      </c>
      <c r="C16" s="257"/>
      <c r="D16" s="256"/>
      <c r="E16" s="256"/>
    </row>
    <row r="17" spans="1:5" ht="12.75" customHeight="1">
      <c r="A17" s="2" t="s">
        <v>53</v>
      </c>
      <c r="B17" s="107" t="s">
        <v>43</v>
      </c>
      <c r="C17" s="257">
        <v>10980</v>
      </c>
      <c r="D17" s="256">
        <v>10863</v>
      </c>
      <c r="E17" s="256">
        <v>10962</v>
      </c>
    </row>
    <row r="18" spans="1:5" ht="12.75" customHeight="1">
      <c r="A18" s="2" t="s">
        <v>54</v>
      </c>
      <c r="B18" s="107" t="s">
        <v>45</v>
      </c>
      <c r="C18" s="257">
        <v>3897</v>
      </c>
      <c r="D18" s="256">
        <v>4059</v>
      </c>
      <c r="E18" s="256">
        <v>4158</v>
      </c>
    </row>
    <row r="19" spans="1:5" ht="12.75" customHeight="1">
      <c r="A19" s="2"/>
      <c r="B19" s="107" t="s">
        <v>44</v>
      </c>
      <c r="C19" s="257"/>
      <c r="D19" s="256"/>
      <c r="E19" s="256"/>
    </row>
    <row r="20" spans="1:5" ht="12.75" customHeight="1">
      <c r="A20" s="2" t="s">
        <v>55</v>
      </c>
      <c r="B20" s="107" t="s">
        <v>45</v>
      </c>
      <c r="C20" s="257">
        <v>4041</v>
      </c>
      <c r="D20" s="256">
        <v>4185</v>
      </c>
      <c r="E20" s="256">
        <v>4275</v>
      </c>
    </row>
    <row r="21" spans="1:5" ht="12.75">
      <c r="A21" s="94"/>
      <c r="B21" s="84"/>
      <c r="C21" s="84"/>
      <c r="D21" s="84"/>
      <c r="E21" s="84"/>
    </row>
    <row r="22" spans="1:5" ht="12.75">
      <c r="A22" s="2" t="s">
        <v>111</v>
      </c>
      <c r="B22" s="311"/>
      <c r="C22" s="313"/>
      <c r="D22" s="105" t="s">
        <v>17</v>
      </c>
      <c r="E22" s="105" t="s">
        <v>18</v>
      </c>
    </row>
    <row r="23" spans="1:5" ht="25.5" customHeight="1">
      <c r="A23" s="2" t="s">
        <v>111</v>
      </c>
      <c r="B23" s="339" t="s">
        <v>474</v>
      </c>
      <c r="C23" s="339"/>
      <c r="D23" s="144">
        <v>12</v>
      </c>
      <c r="E23" s="144">
        <v>12</v>
      </c>
    </row>
    <row r="24" spans="1:5" ht="12.75">
      <c r="A24" s="58"/>
      <c r="B24" s="62"/>
      <c r="C24" s="62"/>
      <c r="D24" s="62"/>
      <c r="E24" s="62"/>
    </row>
    <row r="25" spans="1:5" ht="12.75">
      <c r="A25" s="2" t="s">
        <v>112</v>
      </c>
      <c r="B25" s="311"/>
      <c r="C25" s="313"/>
      <c r="D25" s="105" t="s">
        <v>89</v>
      </c>
      <c r="E25" s="105" t="s">
        <v>90</v>
      </c>
    </row>
    <row r="26" spans="1:5" ht="27.75" customHeight="1">
      <c r="A26" s="2" t="s">
        <v>112</v>
      </c>
      <c r="B26" s="339" t="s">
        <v>113</v>
      </c>
      <c r="C26" s="339"/>
      <c r="D26" s="106"/>
      <c r="E26" s="79" t="s">
        <v>362</v>
      </c>
    </row>
    <row r="27" spans="1:5" ht="12.75">
      <c r="A27" s="58"/>
      <c r="B27" s="62"/>
      <c r="C27" s="62"/>
      <c r="D27" s="62"/>
      <c r="E27" s="62"/>
    </row>
    <row r="28" spans="1:5" ht="12.75">
      <c r="A28" s="94"/>
      <c r="B28" s="62" t="s">
        <v>82</v>
      </c>
      <c r="C28" s="84"/>
      <c r="D28" s="84"/>
      <c r="E28" s="84"/>
    </row>
    <row r="29" spans="1:5" ht="12.75">
      <c r="A29" s="94"/>
      <c r="B29" s="84"/>
      <c r="C29" s="84"/>
      <c r="D29" s="84"/>
      <c r="E29" s="84"/>
    </row>
  </sheetData>
  <sheetProtection/>
  <mergeCells count="7">
    <mergeCell ref="B23:C23"/>
    <mergeCell ref="B25:C25"/>
    <mergeCell ref="B26:C26"/>
    <mergeCell ref="A1:E1"/>
    <mergeCell ref="B22:C22"/>
    <mergeCell ref="B3:E3"/>
    <mergeCell ref="B9:E9"/>
  </mergeCells>
  <printOptions/>
  <pageMargins left="0.75" right="0.75" top="1" bottom="1" header="0.5" footer="0.5"/>
  <pageSetup fitToHeight="1" fitToWidth="1" horizontalDpi="600" verticalDpi="600" orientation="portrait" scale="99" r:id="rId1"/>
  <headerFooter alignWithMargins="0">
    <oddHeader>&amp;CCommon Data Set 2012-13</oddHeader>
    <oddFooter>&amp;LVVC Research Office&amp;R&amp;A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A30" sqref="A30"/>
    </sheetView>
  </sheetViews>
  <sheetFormatPr defaultColWidth="9.140625" defaultRowHeight="12.75"/>
  <cols>
    <col min="1" max="1" width="9.7109375" style="1" bestFit="1" customWidth="1"/>
    <col min="2" max="2" width="13.7109375" style="0" bestFit="1" customWidth="1"/>
    <col min="3" max="3" width="41.00390625" style="0" customWidth="1"/>
    <col min="4" max="6" width="14.28125" style="0" customWidth="1"/>
  </cols>
  <sheetData>
    <row r="1" spans="1:8" ht="18">
      <c r="A1" s="275" t="s">
        <v>3</v>
      </c>
      <c r="B1" s="275"/>
      <c r="C1" s="275"/>
      <c r="D1" s="275"/>
      <c r="E1" s="275"/>
      <c r="F1" s="275"/>
      <c r="G1" s="124"/>
      <c r="H1" s="71"/>
    </row>
    <row r="3" spans="1:4" ht="27.75" customHeight="1">
      <c r="A3" s="2" t="s">
        <v>246</v>
      </c>
      <c r="B3" s="340" t="s">
        <v>475</v>
      </c>
      <c r="C3" s="340"/>
      <c r="D3" s="340"/>
    </row>
    <row r="4" spans="1:4" ht="12.75">
      <c r="A4" s="2" t="s">
        <v>246</v>
      </c>
      <c r="B4" s="108"/>
      <c r="C4" s="145" t="s">
        <v>260</v>
      </c>
      <c r="D4" s="145" t="s">
        <v>460</v>
      </c>
    </row>
    <row r="5" spans="1:4" ht="15.75" customHeight="1">
      <c r="A5" s="2" t="s">
        <v>246</v>
      </c>
      <c r="B5" s="146" t="s">
        <v>32</v>
      </c>
      <c r="C5" s="147" t="s">
        <v>255</v>
      </c>
      <c r="D5" s="258">
        <v>0</v>
      </c>
    </row>
    <row r="6" spans="1:4" ht="15.75" customHeight="1">
      <c r="A6" s="2" t="s">
        <v>246</v>
      </c>
      <c r="B6" s="146" t="s">
        <v>33</v>
      </c>
      <c r="C6" s="147">
        <v>877</v>
      </c>
      <c r="D6" s="258">
        <f>C6/C8</f>
        <v>0.9419978517722879</v>
      </c>
    </row>
    <row r="7" spans="1:4" ht="15.75" customHeight="1">
      <c r="A7" s="2" t="s">
        <v>246</v>
      </c>
      <c r="B7" s="146" t="s">
        <v>34</v>
      </c>
      <c r="C7" s="147">
        <v>54</v>
      </c>
      <c r="D7" s="258">
        <f>C7/C8</f>
        <v>0.05800214822771214</v>
      </c>
    </row>
    <row r="8" spans="1:4" ht="15.75" customHeight="1">
      <c r="A8" s="2" t="s">
        <v>246</v>
      </c>
      <c r="B8" s="14" t="s">
        <v>261</v>
      </c>
      <c r="C8" s="148">
        <v>931</v>
      </c>
      <c r="D8" s="259">
        <v>1</v>
      </c>
    </row>
    <row r="9" spans="1:4" ht="15.75" customHeight="1">
      <c r="A9" s="2"/>
      <c r="B9" s="151"/>
      <c r="C9" s="149"/>
      <c r="D9" s="152"/>
    </row>
    <row r="10" ht="12.75">
      <c r="A10" s="2"/>
    </row>
    <row r="11" spans="1:4" ht="12.75">
      <c r="A11" s="2" t="s">
        <v>246</v>
      </c>
      <c r="B11" s="346" t="s">
        <v>263</v>
      </c>
      <c r="C11" s="346"/>
      <c r="D11" s="150">
        <v>12294</v>
      </c>
    </row>
    <row r="12" spans="1:4" ht="29.25" customHeight="1">
      <c r="A12" s="2" t="s">
        <v>246</v>
      </c>
      <c r="B12" s="349" t="s">
        <v>264</v>
      </c>
      <c r="C12" s="350"/>
      <c r="D12" s="260">
        <v>0.08</v>
      </c>
    </row>
    <row r="13" spans="1:4" ht="39" customHeight="1">
      <c r="A13" s="2" t="s">
        <v>246</v>
      </c>
      <c r="B13" s="346" t="s">
        <v>476</v>
      </c>
      <c r="C13" s="346"/>
      <c r="D13" s="261">
        <v>784</v>
      </c>
    </row>
    <row r="14" spans="1:4" ht="38.25" customHeight="1">
      <c r="A14" s="2" t="s">
        <v>246</v>
      </c>
      <c r="B14" s="347" t="s">
        <v>245</v>
      </c>
      <c r="C14" s="348"/>
      <c r="D14" s="260">
        <v>0.84</v>
      </c>
    </row>
    <row r="15" spans="1:4" ht="12.75" customHeight="1">
      <c r="A15" s="2"/>
      <c r="B15" s="154"/>
      <c r="C15" s="120"/>
      <c r="D15" s="155"/>
    </row>
    <row r="17" spans="1:6" ht="42" customHeight="1">
      <c r="A17" s="2" t="s">
        <v>246</v>
      </c>
      <c r="B17" s="344" t="s">
        <v>477</v>
      </c>
      <c r="C17" s="345"/>
      <c r="D17" s="146" t="s">
        <v>247</v>
      </c>
      <c r="E17" s="146" t="s">
        <v>248</v>
      </c>
      <c r="F17" s="146" t="s">
        <v>249</v>
      </c>
    </row>
    <row r="18" spans="1:6" ht="29.25" customHeight="1">
      <c r="A18" s="2" t="s">
        <v>246</v>
      </c>
      <c r="B18" s="344" t="s">
        <v>418</v>
      </c>
      <c r="C18" s="345"/>
      <c r="D18" s="147">
        <v>775</v>
      </c>
      <c r="E18" s="45">
        <v>0.83</v>
      </c>
      <c r="F18" s="245">
        <v>4904</v>
      </c>
    </row>
    <row r="19" spans="1:6" ht="12.75">
      <c r="A19" s="2" t="s">
        <v>246</v>
      </c>
      <c r="B19" s="153" t="s">
        <v>250</v>
      </c>
      <c r="C19" s="8"/>
      <c r="D19" s="243">
        <v>647</v>
      </c>
      <c r="E19" s="218">
        <v>0.69</v>
      </c>
      <c r="F19" s="246">
        <v>4592</v>
      </c>
    </row>
    <row r="20" spans="1:6" ht="12.75">
      <c r="A20" s="2" t="s">
        <v>246</v>
      </c>
      <c r="B20" s="153" t="s">
        <v>251</v>
      </c>
      <c r="C20" s="8"/>
      <c r="D20" s="243">
        <v>740</v>
      </c>
      <c r="E20" s="266">
        <v>0.79</v>
      </c>
      <c r="F20" s="267">
        <v>1107</v>
      </c>
    </row>
    <row r="21" spans="1:6" ht="12.75">
      <c r="A21" s="2" t="s">
        <v>246</v>
      </c>
      <c r="B21" s="153" t="s">
        <v>252</v>
      </c>
      <c r="C21" s="8"/>
      <c r="D21" s="243">
        <v>16</v>
      </c>
      <c r="E21" s="266">
        <v>0.02</v>
      </c>
      <c r="F21" s="267">
        <v>661</v>
      </c>
    </row>
    <row r="22" spans="1:6" ht="12.75">
      <c r="A22" s="2" t="s">
        <v>246</v>
      </c>
      <c r="B22" s="153" t="s">
        <v>253</v>
      </c>
      <c r="C22" s="8"/>
      <c r="D22" s="243">
        <v>96</v>
      </c>
      <c r="E22" s="266">
        <v>0.1</v>
      </c>
      <c r="F22" s="267">
        <v>6776</v>
      </c>
    </row>
    <row r="23" spans="1:6" ht="12.75">
      <c r="A23" s="2"/>
      <c r="B23" s="60"/>
      <c r="C23" s="21"/>
      <c r="D23" s="229"/>
      <c r="E23" s="20"/>
      <c r="F23" s="230"/>
    </row>
    <row r="24" spans="1:6" ht="12.75">
      <c r="A24" s="2"/>
      <c r="B24" s="60"/>
      <c r="C24" s="21"/>
      <c r="D24" s="229"/>
      <c r="E24" s="20"/>
      <c r="F24" s="230"/>
    </row>
    <row r="25" spans="1:6" ht="51">
      <c r="A25" s="2" t="s">
        <v>419</v>
      </c>
      <c r="B25" s="344" t="s">
        <v>420</v>
      </c>
      <c r="C25" s="345"/>
      <c r="D25" s="146" t="s">
        <v>247</v>
      </c>
      <c r="E25" s="146" t="s">
        <v>248</v>
      </c>
      <c r="F25" s="146" t="s">
        <v>249</v>
      </c>
    </row>
    <row r="26" spans="1:6" ht="12.75" customHeight="1">
      <c r="A26" s="2" t="s">
        <v>419</v>
      </c>
      <c r="B26" s="344" t="s">
        <v>418</v>
      </c>
      <c r="C26" s="345"/>
      <c r="D26" s="244">
        <v>9224</v>
      </c>
      <c r="E26" s="45">
        <v>0.75</v>
      </c>
      <c r="F26" s="245">
        <v>3037</v>
      </c>
    </row>
    <row r="27" spans="1:6" ht="12.75">
      <c r="A27" s="2" t="s">
        <v>419</v>
      </c>
      <c r="B27" s="342" t="s">
        <v>421</v>
      </c>
      <c r="C27" s="343"/>
      <c r="D27" s="243">
        <v>5513</v>
      </c>
      <c r="E27" s="218">
        <v>0.45</v>
      </c>
      <c r="F27" s="246">
        <v>3697</v>
      </c>
    </row>
    <row r="28" spans="1:6" ht="12.75">
      <c r="A28" s="2" t="s">
        <v>419</v>
      </c>
      <c r="B28" s="342" t="s">
        <v>422</v>
      </c>
      <c r="C28" s="343"/>
      <c r="D28" s="243">
        <v>1339</v>
      </c>
      <c r="E28" s="218">
        <v>0.11</v>
      </c>
      <c r="F28" s="246">
        <v>7031</v>
      </c>
    </row>
    <row r="29" spans="2:6" ht="12.75">
      <c r="B29" s="60"/>
      <c r="C29" s="21"/>
      <c r="D29" s="229"/>
      <c r="E29" s="20"/>
      <c r="F29" s="230"/>
    </row>
    <row r="30" spans="2:4" ht="12.75">
      <c r="B30" s="220" t="s">
        <v>454</v>
      </c>
      <c r="C30" s="71"/>
      <c r="D30" s="71"/>
    </row>
  </sheetData>
  <sheetProtection/>
  <mergeCells count="12">
    <mergeCell ref="B26:C26"/>
    <mergeCell ref="B27:C27"/>
    <mergeCell ref="B28:C28"/>
    <mergeCell ref="A1:F1"/>
    <mergeCell ref="B17:C17"/>
    <mergeCell ref="B3:D3"/>
    <mergeCell ref="B11:C11"/>
    <mergeCell ref="B14:C14"/>
    <mergeCell ref="B13:C13"/>
    <mergeCell ref="B12:C12"/>
    <mergeCell ref="B18:C18"/>
    <mergeCell ref="B25:C25"/>
  </mergeCells>
  <printOptions/>
  <pageMargins left="0.75" right="0.75" top="1" bottom="1" header="0.5" footer="0.5"/>
  <pageSetup fitToHeight="1" fitToWidth="1" horizontalDpi="600" verticalDpi="600" orientation="portrait" scale="84" r:id="rId1"/>
  <headerFooter alignWithMargins="0">
    <oddHeader>&amp;CCommon Data Set 2012-13</oddHeader>
    <oddFooter>&amp;LVVC Research Office&amp;R&amp;A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49"/>
  <sheetViews>
    <sheetView workbookViewId="0" topLeftCell="A1">
      <selection activeCell="A4" sqref="A4"/>
    </sheetView>
  </sheetViews>
  <sheetFormatPr defaultColWidth="9.140625" defaultRowHeight="12.75"/>
  <cols>
    <col min="1" max="2" width="3.8515625" style="0" customWidth="1"/>
    <col min="3" max="3" width="10.7109375" style="0" customWidth="1"/>
    <col min="4" max="12" width="9.00390625" style="0" customWidth="1"/>
    <col min="13" max="13" width="9.8515625" style="0" customWidth="1"/>
    <col min="14" max="15" width="9.00390625" style="0" customWidth="1"/>
    <col min="16" max="16" width="11.7109375" style="0" bestFit="1" customWidth="1"/>
  </cols>
  <sheetData>
    <row r="1" spans="1:15" ht="18">
      <c r="A1" s="275" t="s">
        <v>182</v>
      </c>
      <c r="B1" s="275"/>
      <c r="C1" s="275"/>
      <c r="D1" s="275"/>
      <c r="E1" s="275"/>
      <c r="F1" s="275"/>
      <c r="G1" s="275"/>
      <c r="H1" s="275"/>
      <c r="I1" s="275"/>
      <c r="J1" s="275"/>
      <c r="K1" s="275"/>
      <c r="L1" s="275"/>
      <c r="M1" s="275"/>
      <c r="N1" s="275"/>
      <c r="O1" s="275"/>
    </row>
    <row r="3" spans="1:16" ht="38.25" customHeight="1">
      <c r="A3" s="3" t="s">
        <v>412</v>
      </c>
      <c r="B3" s="366" t="s">
        <v>487</v>
      </c>
      <c r="C3" s="367"/>
      <c r="D3" s="367"/>
      <c r="E3" s="367"/>
      <c r="F3" s="367"/>
      <c r="G3" s="367"/>
      <c r="H3" s="367"/>
      <c r="I3" s="367"/>
      <c r="J3" s="367"/>
      <c r="K3" s="367"/>
      <c r="L3" s="367"/>
      <c r="M3" s="367"/>
      <c r="N3" s="367"/>
      <c r="O3" s="367"/>
      <c r="P3" s="124"/>
    </row>
    <row r="4" spans="1:15" ht="12.75" customHeight="1">
      <c r="A4" s="95"/>
      <c r="B4" s="101"/>
      <c r="C4" s="101"/>
      <c r="D4" s="101"/>
      <c r="E4" s="101"/>
      <c r="F4" s="101"/>
      <c r="G4" s="101"/>
      <c r="H4" s="101"/>
      <c r="I4" s="101"/>
      <c r="J4" s="101"/>
      <c r="K4" s="101"/>
      <c r="L4" s="101"/>
      <c r="M4" s="101"/>
      <c r="N4" s="101"/>
      <c r="O4" s="101"/>
    </row>
    <row r="5" spans="1:13" ht="12.75">
      <c r="A5" s="3" t="s">
        <v>412</v>
      </c>
      <c r="B5" s="356" t="s">
        <v>456</v>
      </c>
      <c r="C5" s="357"/>
      <c r="D5" s="357"/>
      <c r="E5" s="357"/>
      <c r="F5" s="358"/>
      <c r="G5" s="362" t="s">
        <v>183</v>
      </c>
      <c r="H5" s="363"/>
      <c r="I5" s="364"/>
      <c r="J5" s="362" t="s">
        <v>184</v>
      </c>
      <c r="K5" s="363"/>
      <c r="L5" s="364"/>
      <c r="M5" s="156" t="s">
        <v>233</v>
      </c>
    </row>
    <row r="6" spans="1:13" ht="12.75">
      <c r="A6" s="3"/>
      <c r="B6" s="359"/>
      <c r="C6" s="360"/>
      <c r="D6" s="360"/>
      <c r="E6" s="360"/>
      <c r="F6" s="361"/>
      <c r="G6" s="156" t="s">
        <v>231</v>
      </c>
      <c r="H6" s="156" t="s">
        <v>232</v>
      </c>
      <c r="I6" s="156" t="s">
        <v>397</v>
      </c>
      <c r="J6" s="156" t="s">
        <v>231</v>
      </c>
      <c r="K6" s="156" t="s">
        <v>232</v>
      </c>
      <c r="L6" s="156" t="s">
        <v>397</v>
      </c>
      <c r="M6" s="158"/>
    </row>
    <row r="7" spans="1:13" ht="12.75">
      <c r="A7" s="3" t="s">
        <v>412</v>
      </c>
      <c r="B7" s="352" t="s">
        <v>224</v>
      </c>
      <c r="C7" s="353"/>
      <c r="D7" s="353"/>
      <c r="E7" s="353"/>
      <c r="F7" s="354"/>
      <c r="G7" s="160">
        <v>72</v>
      </c>
      <c r="H7" s="161">
        <v>51</v>
      </c>
      <c r="I7" s="156">
        <f>SUM(G7:H7)</f>
        <v>123</v>
      </c>
      <c r="J7" s="160">
        <v>240</v>
      </c>
      <c r="K7" s="161">
        <v>202</v>
      </c>
      <c r="L7" s="156">
        <f>SUM(J7:K7)</f>
        <v>442</v>
      </c>
      <c r="M7" s="156">
        <f>SUM(L7,I7)</f>
        <v>565</v>
      </c>
    </row>
    <row r="8" spans="1:13" ht="12.75">
      <c r="A8" s="3" t="s">
        <v>412</v>
      </c>
      <c r="B8" s="352" t="s">
        <v>225</v>
      </c>
      <c r="C8" s="353"/>
      <c r="D8" s="353"/>
      <c r="E8" s="353"/>
      <c r="F8" s="354"/>
      <c r="G8" s="160">
        <v>10</v>
      </c>
      <c r="H8" s="161">
        <v>4</v>
      </c>
      <c r="I8" s="156">
        <f aca="true" t="shared" si="0" ref="I8:I13">SUM(G8:H8)</f>
        <v>14</v>
      </c>
      <c r="J8" s="160">
        <v>0</v>
      </c>
      <c r="K8" s="161">
        <v>0</v>
      </c>
      <c r="L8" s="156">
        <f aca="true" t="shared" si="1" ref="L8:L13">SUM(J8:K8)</f>
        <v>0</v>
      </c>
      <c r="M8" s="156">
        <f aca="true" t="shared" si="2" ref="M8:M13">SUM(L8,I8)</f>
        <v>14</v>
      </c>
    </row>
    <row r="9" spans="1:13" ht="12.75">
      <c r="A9" s="3" t="s">
        <v>412</v>
      </c>
      <c r="B9" s="352" t="s">
        <v>226</v>
      </c>
      <c r="C9" s="353"/>
      <c r="D9" s="353"/>
      <c r="E9" s="353"/>
      <c r="F9" s="354"/>
      <c r="G9" s="160">
        <v>13</v>
      </c>
      <c r="H9" s="161">
        <v>5</v>
      </c>
      <c r="I9" s="156">
        <f t="shared" si="0"/>
        <v>18</v>
      </c>
      <c r="J9" s="160">
        <v>0</v>
      </c>
      <c r="K9" s="161">
        <v>1</v>
      </c>
      <c r="L9" s="156">
        <f t="shared" si="1"/>
        <v>1</v>
      </c>
      <c r="M9" s="156">
        <f t="shared" si="2"/>
        <v>19</v>
      </c>
    </row>
    <row r="10" spans="1:13" ht="12.75">
      <c r="A10" s="3" t="s">
        <v>412</v>
      </c>
      <c r="B10" s="352" t="s">
        <v>230</v>
      </c>
      <c r="C10" s="353"/>
      <c r="D10" s="353"/>
      <c r="E10" s="353"/>
      <c r="F10" s="354"/>
      <c r="G10" s="160">
        <v>19</v>
      </c>
      <c r="H10" s="161">
        <v>17</v>
      </c>
      <c r="I10" s="156">
        <f t="shared" si="0"/>
        <v>36</v>
      </c>
      <c r="J10" s="160">
        <v>0</v>
      </c>
      <c r="K10" s="161">
        <v>5</v>
      </c>
      <c r="L10" s="156">
        <f t="shared" si="1"/>
        <v>5</v>
      </c>
      <c r="M10" s="156">
        <f t="shared" si="2"/>
        <v>41</v>
      </c>
    </row>
    <row r="11" spans="1:13" ht="12.75">
      <c r="A11" s="3" t="s">
        <v>412</v>
      </c>
      <c r="B11" s="342" t="s">
        <v>227</v>
      </c>
      <c r="C11" s="351"/>
      <c r="D11" s="351"/>
      <c r="E11" s="351"/>
      <c r="F11" s="343"/>
      <c r="G11" s="160">
        <v>5</v>
      </c>
      <c r="H11" s="162">
        <v>79</v>
      </c>
      <c r="I11" s="156">
        <f t="shared" si="0"/>
        <v>84</v>
      </c>
      <c r="J11" s="160">
        <v>0</v>
      </c>
      <c r="K11" s="162">
        <v>7</v>
      </c>
      <c r="L11" s="156">
        <f t="shared" si="1"/>
        <v>7</v>
      </c>
      <c r="M11" s="156">
        <f t="shared" si="2"/>
        <v>91</v>
      </c>
    </row>
    <row r="12" spans="1:13" ht="12.75">
      <c r="A12" s="3" t="s">
        <v>412</v>
      </c>
      <c r="B12" s="342" t="s">
        <v>228</v>
      </c>
      <c r="C12" s="351"/>
      <c r="D12" s="351"/>
      <c r="E12" s="351"/>
      <c r="F12" s="343"/>
      <c r="G12" s="160">
        <v>3</v>
      </c>
      <c r="H12" s="162">
        <v>0</v>
      </c>
      <c r="I12" s="156">
        <f t="shared" si="0"/>
        <v>3</v>
      </c>
      <c r="J12" s="160">
        <v>0</v>
      </c>
      <c r="K12" s="162">
        <v>0</v>
      </c>
      <c r="L12" s="156">
        <f t="shared" si="1"/>
        <v>0</v>
      </c>
      <c r="M12" s="156">
        <f t="shared" si="2"/>
        <v>3</v>
      </c>
    </row>
    <row r="13" spans="1:13" ht="13.5" thickBot="1">
      <c r="A13" s="3" t="s">
        <v>412</v>
      </c>
      <c r="B13" s="342" t="s">
        <v>229</v>
      </c>
      <c r="C13" s="351"/>
      <c r="D13" s="351"/>
      <c r="E13" s="351"/>
      <c r="F13" s="343"/>
      <c r="G13" s="160">
        <v>30</v>
      </c>
      <c r="H13" s="162">
        <v>6</v>
      </c>
      <c r="I13" s="156">
        <f t="shared" si="0"/>
        <v>36</v>
      </c>
      <c r="J13" s="160">
        <v>0</v>
      </c>
      <c r="K13" s="162">
        <v>1</v>
      </c>
      <c r="L13" s="156">
        <f t="shared" si="1"/>
        <v>1</v>
      </c>
      <c r="M13" s="156">
        <f t="shared" si="2"/>
        <v>37</v>
      </c>
    </row>
    <row r="14" spans="1:13" ht="13.5" thickBot="1">
      <c r="A14" s="95"/>
      <c r="B14" s="62"/>
      <c r="C14" s="62"/>
      <c r="D14" s="62"/>
      <c r="E14" s="62"/>
      <c r="F14" s="62"/>
      <c r="G14" s="163"/>
      <c r="H14" s="164" t="s">
        <v>397</v>
      </c>
      <c r="I14" s="166">
        <f>SUM(I7:I13)</f>
        <v>314</v>
      </c>
      <c r="J14" s="165"/>
      <c r="K14" s="164" t="s">
        <v>397</v>
      </c>
      <c r="L14" s="166">
        <f>SUM(L7:L13)</f>
        <v>456</v>
      </c>
      <c r="M14" s="167">
        <f>SUM(M7:M13)</f>
        <v>770</v>
      </c>
    </row>
    <row r="15" spans="1:13" ht="12.75">
      <c r="A15" s="95"/>
      <c r="B15" s="62"/>
      <c r="C15" s="62"/>
      <c r="D15" s="62"/>
      <c r="E15" s="62"/>
      <c r="F15" s="62"/>
      <c r="G15" s="163"/>
      <c r="H15" s="164"/>
      <c r="I15" s="166"/>
      <c r="J15" s="165"/>
      <c r="K15" s="164"/>
      <c r="L15" s="166"/>
      <c r="M15" s="170"/>
    </row>
    <row r="16" spans="1:15" ht="12.75">
      <c r="A16" s="95"/>
      <c r="B16" s="62"/>
      <c r="C16" s="62"/>
      <c r="D16" s="62"/>
      <c r="E16" s="62"/>
      <c r="F16" s="62"/>
      <c r="G16" s="62"/>
      <c r="H16" s="62"/>
      <c r="I16" s="62"/>
      <c r="J16" s="62"/>
      <c r="K16" s="62"/>
      <c r="L16" s="62"/>
      <c r="M16" s="62"/>
      <c r="N16" s="62"/>
      <c r="O16" s="62"/>
    </row>
    <row r="17" spans="1:18" ht="12.75" customHeight="1">
      <c r="A17" s="95"/>
      <c r="B17" s="356" t="s">
        <v>457</v>
      </c>
      <c r="C17" s="357"/>
      <c r="D17" s="357"/>
      <c r="E17" s="357"/>
      <c r="F17" s="358"/>
      <c r="G17" s="355" t="s">
        <v>239</v>
      </c>
      <c r="H17" s="355"/>
      <c r="I17" s="355" t="s">
        <v>240</v>
      </c>
      <c r="J17" s="355"/>
      <c r="K17" s="249"/>
      <c r="L17" s="355" t="s">
        <v>242</v>
      </c>
      <c r="M17" s="355"/>
      <c r="N17" s="355" t="s">
        <v>244</v>
      </c>
      <c r="O17" s="355"/>
      <c r="P17" s="168" t="s">
        <v>233</v>
      </c>
      <c r="Q17" s="62"/>
      <c r="R17" s="62"/>
    </row>
    <row r="18" spans="1:18" ht="12.75" customHeight="1">
      <c r="A18" s="95"/>
      <c r="B18" s="359"/>
      <c r="C18" s="360"/>
      <c r="D18" s="360"/>
      <c r="E18" s="360"/>
      <c r="F18" s="361"/>
      <c r="G18" s="168" t="s">
        <v>243</v>
      </c>
      <c r="H18" s="168" t="s">
        <v>262</v>
      </c>
      <c r="I18" s="168" t="s">
        <v>243</v>
      </c>
      <c r="J18" s="168" t="s">
        <v>262</v>
      </c>
      <c r="K18" s="249"/>
      <c r="L18" s="168" t="s">
        <v>243</v>
      </c>
      <c r="M18" s="168" t="s">
        <v>262</v>
      </c>
      <c r="N18" s="168" t="s">
        <v>243</v>
      </c>
      <c r="O18" s="103" t="s">
        <v>262</v>
      </c>
      <c r="P18" s="169"/>
      <c r="Q18" s="62"/>
      <c r="R18" s="62"/>
    </row>
    <row r="19" spans="1:18" ht="12.75" customHeight="1">
      <c r="A19" s="95"/>
      <c r="B19" s="352" t="s">
        <v>241</v>
      </c>
      <c r="C19" s="353"/>
      <c r="D19" s="353"/>
      <c r="E19" s="353"/>
      <c r="F19" s="354"/>
      <c r="G19" s="48">
        <v>0</v>
      </c>
      <c r="H19" s="174">
        <f>(G19/$G$26)*100</f>
        <v>0</v>
      </c>
      <c r="I19" s="48">
        <v>6</v>
      </c>
      <c r="J19" s="174">
        <f>(I19/$I$26)*100</f>
        <v>1.3574660633484164</v>
      </c>
      <c r="K19" s="250"/>
      <c r="L19" s="48">
        <v>0</v>
      </c>
      <c r="M19" s="174">
        <f>(L19/$L$26)*100</f>
        <v>0</v>
      </c>
      <c r="N19" s="175">
        <v>0</v>
      </c>
      <c r="O19" s="176">
        <f aca="true" t="shared" si="3" ref="O19:O25">(N19/$N$26)*100</f>
        <v>0</v>
      </c>
      <c r="P19" s="177">
        <f>SUM(G19,I19,L19,N19)</f>
        <v>6</v>
      </c>
      <c r="Q19" s="62"/>
      <c r="R19" s="62"/>
    </row>
    <row r="20" spans="1:18" ht="12.75">
      <c r="A20" s="95"/>
      <c r="B20" s="342" t="s">
        <v>234</v>
      </c>
      <c r="C20" s="351"/>
      <c r="D20" s="351"/>
      <c r="E20" s="351"/>
      <c r="F20" s="343"/>
      <c r="G20" s="48">
        <v>7</v>
      </c>
      <c r="H20" s="174">
        <f aca="true" t="shared" si="4" ref="H20:H25">(G20/$G$26)*100</f>
        <v>6.0344827586206895</v>
      </c>
      <c r="I20" s="48">
        <v>26</v>
      </c>
      <c r="J20" s="174">
        <f aca="true" t="shared" si="5" ref="J20:J25">(I20/$I$26)*100</f>
        <v>5.88235294117647</v>
      </c>
      <c r="K20" s="250"/>
      <c r="L20" s="48">
        <v>18</v>
      </c>
      <c r="M20" s="174">
        <f aca="true" t="shared" si="6" ref="M20:M25">(L20/$L$26)*100</f>
        <v>9.424083769633508</v>
      </c>
      <c r="N20" s="175">
        <v>0</v>
      </c>
      <c r="O20" s="176">
        <f t="shared" si="3"/>
        <v>0</v>
      </c>
      <c r="P20" s="177">
        <f aca="true" t="shared" si="7" ref="P20:P25">SUM(G20,I20,L20,N20)</f>
        <v>51</v>
      </c>
      <c r="Q20" s="62"/>
      <c r="R20" s="62"/>
    </row>
    <row r="21" spans="1:18" ht="12.75">
      <c r="A21" s="95"/>
      <c r="B21" s="342" t="s">
        <v>235</v>
      </c>
      <c r="C21" s="351"/>
      <c r="D21" s="351"/>
      <c r="E21" s="351"/>
      <c r="F21" s="343"/>
      <c r="G21" s="48">
        <v>5</v>
      </c>
      <c r="H21" s="174">
        <f t="shared" si="4"/>
        <v>4.310344827586207</v>
      </c>
      <c r="I21" s="48">
        <v>3</v>
      </c>
      <c r="J21" s="174">
        <f t="shared" si="5"/>
        <v>0.6787330316742082</v>
      </c>
      <c r="K21" s="250"/>
      <c r="L21" s="48">
        <v>3</v>
      </c>
      <c r="M21" s="174">
        <f t="shared" si="6"/>
        <v>1.5706806282722512</v>
      </c>
      <c r="N21" s="175">
        <v>1</v>
      </c>
      <c r="O21" s="176">
        <f t="shared" si="3"/>
        <v>7.142857142857142</v>
      </c>
      <c r="P21" s="177">
        <f t="shared" si="7"/>
        <v>12</v>
      </c>
      <c r="Q21" s="62"/>
      <c r="R21" s="62"/>
    </row>
    <row r="22" spans="1:18" ht="12.75">
      <c r="A22" s="95"/>
      <c r="B22" s="342" t="s">
        <v>236</v>
      </c>
      <c r="C22" s="351"/>
      <c r="D22" s="351"/>
      <c r="E22" s="351"/>
      <c r="F22" s="343"/>
      <c r="G22" s="48">
        <v>5</v>
      </c>
      <c r="H22" s="174">
        <f t="shared" si="4"/>
        <v>4.310344827586207</v>
      </c>
      <c r="I22" s="48">
        <v>30</v>
      </c>
      <c r="J22" s="174">
        <f t="shared" si="5"/>
        <v>6.787330316742081</v>
      </c>
      <c r="K22" s="250"/>
      <c r="L22" s="48">
        <v>10</v>
      </c>
      <c r="M22" s="174">
        <f t="shared" si="6"/>
        <v>5.2356020942408374</v>
      </c>
      <c r="N22" s="175">
        <v>1</v>
      </c>
      <c r="O22" s="176">
        <f t="shared" si="3"/>
        <v>7.142857142857142</v>
      </c>
      <c r="P22" s="177">
        <f t="shared" si="7"/>
        <v>46</v>
      </c>
      <c r="Q22" s="62"/>
      <c r="R22" s="62"/>
    </row>
    <row r="23" spans="1:18" ht="12.75">
      <c r="A23" s="95"/>
      <c r="B23" s="342" t="s">
        <v>366</v>
      </c>
      <c r="C23" s="351"/>
      <c r="D23" s="351"/>
      <c r="E23" s="351"/>
      <c r="F23" s="343"/>
      <c r="G23" s="48">
        <v>13</v>
      </c>
      <c r="H23" s="174">
        <f t="shared" si="4"/>
        <v>11.206896551724139</v>
      </c>
      <c r="I23" s="48">
        <v>50</v>
      </c>
      <c r="J23" s="174">
        <f t="shared" si="5"/>
        <v>11.312217194570136</v>
      </c>
      <c r="K23" s="250"/>
      <c r="L23" s="48">
        <v>53</v>
      </c>
      <c r="M23" s="174">
        <f t="shared" si="6"/>
        <v>27.748691099476442</v>
      </c>
      <c r="N23" s="175">
        <v>7</v>
      </c>
      <c r="O23" s="176">
        <f t="shared" si="3"/>
        <v>50</v>
      </c>
      <c r="P23" s="177">
        <f t="shared" si="7"/>
        <v>123</v>
      </c>
      <c r="Q23" s="62"/>
      <c r="R23" s="62"/>
    </row>
    <row r="24" spans="1:18" ht="12.75">
      <c r="A24" s="95"/>
      <c r="B24" s="342" t="s">
        <v>237</v>
      </c>
      <c r="C24" s="351"/>
      <c r="D24" s="351"/>
      <c r="E24" s="351"/>
      <c r="F24" s="343"/>
      <c r="G24" s="48">
        <v>86</v>
      </c>
      <c r="H24" s="174">
        <f t="shared" si="4"/>
        <v>74.13793103448276</v>
      </c>
      <c r="I24" s="48">
        <v>326</v>
      </c>
      <c r="J24" s="174">
        <f t="shared" si="5"/>
        <v>73.7556561085973</v>
      </c>
      <c r="K24" s="250"/>
      <c r="L24" s="48">
        <v>107</v>
      </c>
      <c r="M24" s="174">
        <f t="shared" si="6"/>
        <v>56.02094240837696</v>
      </c>
      <c r="N24" s="175">
        <v>5</v>
      </c>
      <c r="O24" s="176">
        <f t="shared" si="3"/>
        <v>35.714285714285715</v>
      </c>
      <c r="P24" s="177">
        <f t="shared" si="7"/>
        <v>524</v>
      </c>
      <c r="Q24" s="95"/>
      <c r="R24" s="95"/>
    </row>
    <row r="25" spans="1:18" ht="13.5" thickBot="1">
      <c r="A25" s="95"/>
      <c r="B25" s="342" t="s">
        <v>238</v>
      </c>
      <c r="C25" s="351"/>
      <c r="D25" s="351"/>
      <c r="E25" s="351"/>
      <c r="F25" s="343"/>
      <c r="G25" s="48">
        <v>0</v>
      </c>
      <c r="H25" s="174">
        <f t="shared" si="4"/>
        <v>0</v>
      </c>
      <c r="I25" s="48">
        <v>1</v>
      </c>
      <c r="J25" s="174">
        <f t="shared" si="5"/>
        <v>0.22624434389140274</v>
      </c>
      <c r="K25" s="250"/>
      <c r="L25" s="48">
        <v>0</v>
      </c>
      <c r="M25" s="174">
        <f t="shared" si="6"/>
        <v>0</v>
      </c>
      <c r="N25" s="175">
        <v>0</v>
      </c>
      <c r="O25" s="176">
        <f t="shared" si="3"/>
        <v>0</v>
      </c>
      <c r="P25" s="177">
        <f t="shared" si="7"/>
        <v>1</v>
      </c>
      <c r="Q25" s="95"/>
      <c r="R25" s="95"/>
    </row>
    <row r="26" spans="1:18" ht="13.5" thickBot="1">
      <c r="A26" s="95"/>
      <c r="B26" s="62"/>
      <c r="C26" s="62"/>
      <c r="D26" s="62"/>
      <c r="E26" s="62"/>
      <c r="F26" s="159" t="s">
        <v>397</v>
      </c>
      <c r="G26" s="178">
        <f>SUM(G19:G25)</f>
        <v>116</v>
      </c>
      <c r="H26" s="179">
        <f aca="true" t="shared" si="8" ref="H26:P26">SUM(H19:H25)</f>
        <v>100</v>
      </c>
      <c r="I26" s="178">
        <f t="shared" si="8"/>
        <v>442</v>
      </c>
      <c r="J26" s="179">
        <f t="shared" si="8"/>
        <v>100.00000000000001</v>
      </c>
      <c r="K26" s="248"/>
      <c r="L26" s="178">
        <f t="shared" si="8"/>
        <v>191</v>
      </c>
      <c r="M26" s="179">
        <f t="shared" si="8"/>
        <v>100</v>
      </c>
      <c r="N26" s="180">
        <f t="shared" si="8"/>
        <v>14</v>
      </c>
      <c r="O26" s="179">
        <f t="shared" si="8"/>
        <v>100</v>
      </c>
      <c r="P26" s="181">
        <f t="shared" si="8"/>
        <v>763</v>
      </c>
      <c r="Q26" s="95"/>
      <c r="R26" s="95"/>
    </row>
    <row r="27" spans="1:18" ht="12.75">
      <c r="A27" s="95"/>
      <c r="B27" s="62"/>
      <c r="C27" s="62"/>
      <c r="D27" s="62"/>
      <c r="E27" s="62"/>
      <c r="F27" s="159"/>
      <c r="G27" s="170"/>
      <c r="H27" s="248"/>
      <c r="I27" s="170"/>
      <c r="J27" s="248"/>
      <c r="K27" s="248"/>
      <c r="L27" s="170"/>
      <c r="M27" s="248"/>
      <c r="N27" s="251"/>
      <c r="O27" s="248"/>
      <c r="P27" s="251"/>
      <c r="Q27" s="95"/>
      <c r="R27" s="95"/>
    </row>
    <row r="28" spans="1:17" ht="12.75">
      <c r="A28" s="95"/>
      <c r="B28" s="62" t="s">
        <v>478</v>
      </c>
      <c r="C28" s="62"/>
      <c r="D28" s="62"/>
      <c r="E28" s="62"/>
      <c r="F28" s="159"/>
      <c r="G28" s="171"/>
      <c r="H28" s="172"/>
      <c r="I28" s="171"/>
      <c r="J28" s="172"/>
      <c r="K28" s="171"/>
      <c r="L28" s="172"/>
      <c r="M28" s="173"/>
      <c r="N28" s="172"/>
      <c r="O28" s="173"/>
      <c r="P28" s="95"/>
      <c r="Q28" s="95"/>
    </row>
    <row r="29" spans="1:17" ht="12.75">
      <c r="A29" s="95"/>
      <c r="B29" s="220" t="s">
        <v>479</v>
      </c>
      <c r="C29" s="220"/>
      <c r="D29" s="220"/>
      <c r="E29" s="220"/>
      <c r="F29" s="221"/>
      <c r="G29" s="222"/>
      <c r="H29" s="172"/>
      <c r="I29" s="171"/>
      <c r="J29" s="172"/>
      <c r="K29" s="171"/>
      <c r="L29" s="172"/>
      <c r="M29" s="173"/>
      <c r="N29" s="172"/>
      <c r="O29" s="171"/>
      <c r="P29" s="95"/>
      <c r="Q29" s="95"/>
    </row>
    <row r="30" spans="1:15" ht="12.75">
      <c r="A30" s="95"/>
      <c r="B30" s="62"/>
      <c r="C30" s="62"/>
      <c r="D30" s="62"/>
      <c r="E30" s="62"/>
      <c r="F30" s="62"/>
      <c r="G30" s="62"/>
      <c r="H30" s="62"/>
      <c r="I30" s="62"/>
      <c r="J30" s="62"/>
      <c r="K30" s="62"/>
      <c r="L30" s="62"/>
      <c r="M30" s="62"/>
      <c r="N30" s="95"/>
      <c r="O30" s="95"/>
    </row>
    <row r="31" spans="1:15" ht="12.75">
      <c r="A31" s="3" t="s">
        <v>282</v>
      </c>
      <c r="B31" s="368" t="s">
        <v>284</v>
      </c>
      <c r="C31" s="322"/>
      <c r="D31" s="322"/>
      <c r="E31" s="322"/>
      <c r="F31" s="322"/>
      <c r="G31" s="322"/>
      <c r="H31" s="322"/>
      <c r="I31" s="322"/>
      <c r="J31" s="322"/>
      <c r="K31" s="322"/>
      <c r="L31" s="322"/>
      <c r="M31" s="322"/>
      <c r="N31" s="322"/>
      <c r="O31" s="322"/>
    </row>
    <row r="32" spans="2:15" ht="30" customHeight="1">
      <c r="B32" s="304" t="s">
        <v>488</v>
      </c>
      <c r="C32" s="277"/>
      <c r="D32" s="277"/>
      <c r="E32" s="277"/>
      <c r="F32" s="277"/>
      <c r="G32" s="277"/>
      <c r="H32" s="277"/>
      <c r="I32" s="277"/>
      <c r="J32" s="277"/>
      <c r="K32" s="277"/>
      <c r="L32" s="277"/>
      <c r="M32" s="277"/>
      <c r="N32" s="277"/>
      <c r="O32" s="277"/>
    </row>
    <row r="33" spans="2:13" ht="12.75">
      <c r="B33" s="6"/>
      <c r="C33" s="6"/>
      <c r="D33" s="6"/>
      <c r="E33" s="6"/>
      <c r="F33" s="6"/>
      <c r="G33" s="6"/>
      <c r="H33" s="6"/>
      <c r="I33" s="6"/>
      <c r="J33" s="6"/>
      <c r="K33" s="6"/>
      <c r="L33" s="6"/>
      <c r="M33" s="6"/>
    </row>
    <row r="34" spans="1:13" s="66" customFormat="1" ht="12.75">
      <c r="A34" s="30" t="s">
        <v>282</v>
      </c>
      <c r="B34" s="369" t="s">
        <v>489</v>
      </c>
      <c r="C34" s="369"/>
      <c r="D34" s="369"/>
      <c r="E34" s="369"/>
      <c r="F34" s="369"/>
      <c r="G34" s="187">
        <v>27</v>
      </c>
      <c r="H34" s="188" t="s">
        <v>74</v>
      </c>
      <c r="I34" s="72"/>
      <c r="J34" s="185" t="s">
        <v>71</v>
      </c>
      <c r="K34" s="186">
        <v>7189</v>
      </c>
      <c r="L34" s="157"/>
      <c r="M34" s="72"/>
    </row>
    <row r="35" spans="9:13" s="66" customFormat="1" ht="12.75">
      <c r="I35" s="74"/>
      <c r="J35" s="185" t="s">
        <v>72</v>
      </c>
      <c r="K35" s="73">
        <v>270</v>
      </c>
      <c r="L35" s="157"/>
      <c r="M35" s="72"/>
    </row>
    <row r="36" spans="2:13" s="66" customFormat="1" ht="12.75">
      <c r="B36" s="72" t="s">
        <v>480</v>
      </c>
      <c r="C36" s="72"/>
      <c r="D36" s="72"/>
      <c r="E36" s="72"/>
      <c r="F36" s="72"/>
      <c r="G36" s="72"/>
      <c r="H36" s="72"/>
      <c r="I36" s="74"/>
      <c r="J36" s="185"/>
      <c r="K36" s="157"/>
      <c r="L36" s="157"/>
      <c r="M36" s="72"/>
    </row>
    <row r="37" spans="9:13" s="66" customFormat="1" ht="12.75">
      <c r="I37" s="74"/>
      <c r="J37" s="185"/>
      <c r="K37" s="157"/>
      <c r="L37" s="157"/>
      <c r="M37" s="72"/>
    </row>
    <row r="38" spans="1:15" ht="16.5" customHeight="1">
      <c r="A38" s="3" t="s">
        <v>283</v>
      </c>
      <c r="B38" s="368" t="s">
        <v>403</v>
      </c>
      <c r="C38" s="322"/>
      <c r="D38" s="322"/>
      <c r="E38" s="322"/>
      <c r="F38" s="322"/>
      <c r="G38" s="322"/>
      <c r="H38" s="322"/>
      <c r="I38" s="322"/>
      <c r="J38" s="322"/>
      <c r="K38" s="322"/>
      <c r="L38" s="322"/>
      <c r="M38" s="322"/>
      <c r="N38" s="322"/>
      <c r="O38" s="322"/>
    </row>
    <row r="39" spans="1:15" ht="27" customHeight="1">
      <c r="A39" s="3"/>
      <c r="B39" s="304" t="s">
        <v>490</v>
      </c>
      <c r="C39" s="277"/>
      <c r="D39" s="277"/>
      <c r="E39" s="277"/>
      <c r="F39" s="277"/>
      <c r="G39" s="277"/>
      <c r="H39" s="277"/>
      <c r="I39" s="277"/>
      <c r="J39" s="277"/>
      <c r="K39" s="277"/>
      <c r="L39" s="277"/>
      <c r="M39" s="277"/>
      <c r="N39" s="277"/>
      <c r="O39" s="277"/>
    </row>
    <row r="40" spans="1:15" ht="81" customHeight="1">
      <c r="A40" s="3"/>
      <c r="B40" s="373" t="s">
        <v>493</v>
      </c>
      <c r="C40" s="277"/>
      <c r="D40" s="277"/>
      <c r="E40" s="277"/>
      <c r="F40" s="277"/>
      <c r="G40" s="277"/>
      <c r="H40" s="277"/>
      <c r="I40" s="277"/>
      <c r="J40" s="277"/>
      <c r="K40" s="277"/>
      <c r="L40" s="277"/>
      <c r="M40" s="277"/>
      <c r="N40" s="277"/>
      <c r="O40" s="277"/>
    </row>
    <row r="41" spans="1:15" ht="44.25" customHeight="1">
      <c r="A41" s="3"/>
      <c r="B41" s="304" t="s">
        <v>491</v>
      </c>
      <c r="C41" s="277"/>
      <c r="D41" s="277"/>
      <c r="E41" s="277"/>
      <c r="F41" s="277"/>
      <c r="G41" s="277"/>
      <c r="H41" s="277"/>
      <c r="I41" s="277"/>
      <c r="J41" s="277"/>
      <c r="K41" s="277"/>
      <c r="L41" s="277"/>
      <c r="M41" s="277"/>
      <c r="N41" s="277"/>
      <c r="O41" s="277"/>
    </row>
    <row r="42" spans="1:15" ht="12.75">
      <c r="A42" s="3"/>
      <c r="B42" s="50"/>
      <c r="C42" s="50"/>
      <c r="D42" s="50"/>
      <c r="E42" s="50"/>
      <c r="F42" s="50"/>
      <c r="G42" s="50"/>
      <c r="H42" s="50"/>
      <c r="I42" s="50"/>
      <c r="J42" s="50"/>
      <c r="K42" s="50"/>
      <c r="L42" s="50"/>
      <c r="M42" s="50"/>
      <c r="N42" s="50"/>
      <c r="O42" s="50"/>
    </row>
    <row r="43" spans="1:15" ht="12.75">
      <c r="A43" s="3" t="s">
        <v>283</v>
      </c>
      <c r="B43" s="370" t="s">
        <v>126</v>
      </c>
      <c r="C43" s="314"/>
      <c r="D43" s="314"/>
      <c r="E43" s="314"/>
      <c r="F43" s="314"/>
      <c r="G43" s="314"/>
      <c r="H43" s="314"/>
      <c r="I43" s="314"/>
      <c r="J43" s="314"/>
      <c r="K43" s="314"/>
      <c r="L43" s="314"/>
      <c r="M43" s="314"/>
      <c r="N43" s="314"/>
      <c r="O43" s="314"/>
    </row>
    <row r="45" spans="1:15" ht="12.75">
      <c r="A45" s="3" t="s">
        <v>283</v>
      </c>
      <c r="B45" s="371" t="s">
        <v>127</v>
      </c>
      <c r="C45" s="371"/>
      <c r="D45" s="371"/>
      <c r="E45" s="371"/>
      <c r="F45" s="371"/>
      <c r="G45" s="371"/>
      <c r="H45" s="371"/>
      <c r="I45" s="371"/>
      <c r="J45" s="371"/>
      <c r="K45" s="371"/>
      <c r="L45" s="372"/>
      <c r="M45" s="372"/>
      <c r="N45" s="372"/>
      <c r="O45" s="372"/>
    </row>
    <row r="46" spans="1:15" ht="12.75">
      <c r="A46" s="3" t="s">
        <v>283</v>
      </c>
      <c r="B46" s="374" t="s">
        <v>404</v>
      </c>
      <c r="C46" s="374"/>
      <c r="D46" s="49" t="s">
        <v>405</v>
      </c>
      <c r="E46" s="49" t="s">
        <v>406</v>
      </c>
      <c r="F46" s="49" t="s">
        <v>407</v>
      </c>
      <c r="G46" s="49" t="s">
        <v>408</v>
      </c>
      <c r="H46" s="49" t="s">
        <v>409</v>
      </c>
      <c r="I46" s="49" t="s">
        <v>410</v>
      </c>
      <c r="J46" s="49" t="s">
        <v>411</v>
      </c>
      <c r="K46" s="49" t="s">
        <v>397</v>
      </c>
      <c r="L46" s="25"/>
      <c r="M46" s="21"/>
      <c r="N46" s="21"/>
      <c r="O46" s="21"/>
    </row>
    <row r="47" spans="1:11" ht="12.75">
      <c r="A47" s="3" t="s">
        <v>283</v>
      </c>
      <c r="B47" s="374"/>
      <c r="C47" s="374"/>
      <c r="D47" s="150">
        <f>'[14]127_i3'!$B$2</f>
        <v>43</v>
      </c>
      <c r="E47" s="150">
        <f>'[14]127_i3'!$B$3</f>
        <v>174</v>
      </c>
      <c r="F47" s="150">
        <f>'[14]127_i3'!$B$4</f>
        <v>457</v>
      </c>
      <c r="G47" s="150">
        <f>'[14]127_i3'!$B$5</f>
        <v>391</v>
      </c>
      <c r="H47" s="150">
        <f>'[14]127_i3'!$B$6</f>
        <v>93</v>
      </c>
      <c r="I47" s="150">
        <f>'[14]127_i3'!$B$7</f>
        <v>16</v>
      </c>
      <c r="J47" s="150">
        <f>'[14]127_i3'!$B$8</f>
        <v>3</v>
      </c>
      <c r="K47" s="150">
        <f>SUM(D47:J47)</f>
        <v>1177</v>
      </c>
    </row>
    <row r="48" spans="2:3" ht="12.75">
      <c r="B48" s="365"/>
      <c r="C48" s="365"/>
    </row>
    <row r="49" ht="12.75">
      <c r="B49" t="s">
        <v>81</v>
      </c>
    </row>
  </sheetData>
  <sheetProtection/>
  <mergeCells count="35">
    <mergeCell ref="B48:C48"/>
    <mergeCell ref="B3:O3"/>
    <mergeCell ref="B31:O31"/>
    <mergeCell ref="B32:O32"/>
    <mergeCell ref="B34:F34"/>
    <mergeCell ref="B38:O38"/>
    <mergeCell ref="B43:O43"/>
    <mergeCell ref="B45:O45"/>
    <mergeCell ref="B40:O40"/>
    <mergeCell ref="B46:C47"/>
    <mergeCell ref="B41:O41"/>
    <mergeCell ref="B39:O39"/>
    <mergeCell ref="B12:F12"/>
    <mergeCell ref="B13:F13"/>
    <mergeCell ref="G17:H17"/>
    <mergeCell ref="I17:J17"/>
    <mergeCell ref="B22:F22"/>
    <mergeCell ref="B23:F23"/>
    <mergeCell ref="B24:F24"/>
    <mergeCell ref="B11:F11"/>
    <mergeCell ref="G5:I5"/>
    <mergeCell ref="J5:L5"/>
    <mergeCell ref="A1:O1"/>
    <mergeCell ref="B7:F7"/>
    <mergeCell ref="B8:F8"/>
    <mergeCell ref="B9:F9"/>
    <mergeCell ref="B10:F10"/>
    <mergeCell ref="B5:F6"/>
    <mergeCell ref="B25:F25"/>
    <mergeCell ref="B19:F19"/>
    <mergeCell ref="N17:O17"/>
    <mergeCell ref="B20:F20"/>
    <mergeCell ref="B21:F21"/>
    <mergeCell ref="B17:F18"/>
    <mergeCell ref="L17:M17"/>
  </mergeCells>
  <printOptions/>
  <pageMargins left="0.75" right="0.75" top="1" bottom="1" header="0.5" footer="0.5"/>
  <pageSetup fitToHeight="1" fitToWidth="1" horizontalDpi="600" verticalDpi="600" orientation="portrait" scale="65" r:id="rId1"/>
  <headerFooter alignWithMargins="0">
    <oddHeader>&amp;CCommon Data Set 2012-13</oddHeader>
    <oddFooter>&amp;LVVC Research Office&amp;R&amp;A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jl</cp:lastModifiedBy>
  <cp:lastPrinted>2014-03-05T00:44:31Z</cp:lastPrinted>
  <dcterms:created xsi:type="dcterms:W3CDTF">2001-06-11T17:38:48Z</dcterms:created>
  <dcterms:modified xsi:type="dcterms:W3CDTF">2014-04-07T18:52:37Z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